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activeTab="4"/>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G42" i="6"/>
  <c r="G41" i="6"/>
  <c r="G40" i="6"/>
  <c r="G39" i="6"/>
  <c r="G38" i="6"/>
  <c r="G37" i="6"/>
  <c r="G36" i="6"/>
  <c r="G35" i="6"/>
  <c r="G34" i="6"/>
  <c r="G33" i="6"/>
  <c r="G32" i="6"/>
  <c r="G31" i="6"/>
  <c r="G30" i="6"/>
  <c r="G29" i="6"/>
  <c r="G28" i="6"/>
  <c r="G27" i="6"/>
  <c r="G26" i="6"/>
  <c r="G25" i="6"/>
  <c r="G24" i="6"/>
  <c r="G23" i="6"/>
  <c r="G22" i="6"/>
  <c r="G21" i="6"/>
  <c r="G20" i="6"/>
  <c r="G19" i="6"/>
  <c r="F48" i="6" s="1"/>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34" i="1" s="1"/>
  <c r="O32" i="6" l="1"/>
  <c r="O28" i="6"/>
  <c r="O27" i="6"/>
  <c r="O25" i="6" l="1"/>
  <c r="O14" i="5"/>
  <c r="O15" i="5"/>
  <c r="O16" i="5"/>
  <c r="O29" i="6" l="1"/>
  <c r="R29" i="6" s="1"/>
  <c r="O35" i="6"/>
  <c r="R35" i="6" s="1"/>
  <c r="O19" i="6"/>
  <c r="R19" i="6" s="1"/>
  <c r="F47"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N9" i="2"/>
  <c r="Q9" i="2" s="1"/>
  <c r="F23" i="5" l="1"/>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F33" i="1" l="1"/>
  <c r="D8" i="8" s="1"/>
  <c r="F49" i="6"/>
  <c r="F24" i="5"/>
  <c r="F20" i="3"/>
  <c r="F20" i="2"/>
  <c r="F17" i="3"/>
  <c r="F17" i="2"/>
  <c r="D7" i="8" s="1"/>
  <c r="D9" i="8" l="1"/>
  <c r="D10" i="8" s="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<sst xmlns="http://schemas.openxmlformats.org/spreadsheetml/2006/main" count="419" uniqueCount="256">
  <si>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</si>
  <si>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</si>
  <si>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</si>
  <si>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</si>
  <si>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</si>
  <si>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</si>
  <si>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</si>
  <si>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</si>
  <si>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</si>
  <si>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</si>
  <si>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</si>
  <si>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</si>
  <si>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</si>
  <si>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</si>
  <si>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</si>
  <si>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</si>
  <si>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</si>
  <si>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</si>
  <si>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</si>
  <si>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</si>
  <si>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</si>
  <si>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</si>
  <si>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</si>
  <si>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</si>
  <si>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</si>
  <si>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</si>
  <si>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</si>
  <si>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</si>
  <si>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</si>
  <si>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</si>
  <si>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</si>
  <si>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</si>
  <si>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</si>
  <si>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</si>
  <si>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</si>
  <si>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</si>
  <si>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</si>
  <si>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</si>
  <si>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</si>
  <si>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</si>
  <si>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</si>
  <si>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</si>
  <si>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</si>
  <si>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</si>
  <si>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</si>
  <si>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</si>
  <si>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</si>
  <si>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</si>
  <si>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</si>
  <si>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</si>
  <si>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</si>
  <si>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</si>
  <si>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</si>
  <si>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</si>
  <si>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</si>
  <si>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</si>
  <si>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</si>
  <si>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</si>
  <si>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</si>
  <si>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</si>
  <si>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</si>
  <si>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</si>
  <si>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</si>
  <si>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</si>
  <si>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</si>
  <si>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</si>
  <si>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</si>
  <si>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</si>
  <si>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</si>
  <si>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</si>
  <si>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</si>
  <si>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</si>
  <si>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</si>
  <si>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</si>
  <si>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</si>
  <si>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</si>
  <si>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</si>
  <si>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</si>
  <si>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</si>
  <si>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</si>
  <si>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</si>
  <si>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</si>
  <si>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</si>
  <si>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</si>
  <si>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</si>
  <si>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</si>
  <si>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</si>
  <si>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</si>
  <si>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</si>
  <si>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</si>
  <si>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</si>
  <si>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</si>
  <si>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</si>
  <si>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</si>
  <si>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</si>
  <si>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</si>
  <si>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</si>
  <si>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</si>
  <si>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</si>
  <si>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</si>
  <si>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</si>
  <si>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</si>
  <si>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</si>
  <si>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</si>
  <si>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</si>
  <si>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</si>
  <si>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</si>
  <si>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</si>
  <si>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</si>
  <si>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</si>
  <si>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</si>
  <si>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</si>
  <si>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</si>
  <si>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</si>
  <si>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</si>
  <si>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</si>
  <si>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</si>
  <si>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</si>
  <si>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</si>
  <si>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</si>
  <si>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</si>
  <si>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</si>
  <si>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</si>
  <si>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</si>
  <si>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</si>
  <si>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</si>
  <si>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</si>
  <si>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</si>
  <si>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</si>
  <si>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</si>
  <si>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</si>
  <si>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</si>
  <si>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</si>
  <si>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</si>
  <si>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</si>
  <si>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</si>
  <si>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</si>
  <si>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</si>
  <si>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</si>
  <si>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</si>
  <si>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</si>
  <si>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</si>
  <si>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</si>
  <si>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</si>
  <si>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</si>
  <si>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</si>
  <si>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</si>
  <si>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</si>
  <si>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</si>
  <si>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</si>
  <si>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</si>
  <si>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</si>
  <si>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</si>
  <si>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</si>
  <si>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</si>
  <si>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</si>
  <si>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</si>
  <si>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</si>
  <si>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</si>
  <si>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</si>
  <si>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</si>
  <si>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</si>
  <si>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</si>
  <si>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</si>
  <si>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</si>
  <si>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</si>
  <si>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</si>
  <si>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</si>
  <si>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</si>
  <si>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</si>
  <si>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</si>
  <si>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</si>
  <si>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</si>
  <si>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</si>
  <si>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</si>
  <si>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</si>
  <si>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</si>
  <si>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</si>
  <si>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</si>
  <si>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</si>
  <si>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</si>
  <si>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</si>
  <si>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</si>
  <si>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</si>
  <si>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</si>
  <si>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</si>
  <si>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</si>
  <si>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</si>
  <si>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</si>
  <si>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</si>
  <si>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</si>
  <si>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</si>
  <si>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</si>
  <si>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</si>
  <si>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</si>
  <si>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</si>
  <si>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</si>
  <si>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</si>
  <si>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</si>
  <si>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</si>
  <si>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Country: Moldova</t>
  </si>
  <si>
    <t>Archive: The National Archive of the Republic of Moldova</t>
  </si>
  <si>
    <t>Evaluator: Igor Casu</t>
  </si>
  <si>
    <t>According to the Rules of Access to
the Reading Rooms of the National
Archive of the Republic of
Moldova, chapter II, article 6, no other documents are required to access the archive and the reading room.</t>
  </si>
  <si>
    <t xml:space="preserve">The contact email to address questions is arhiva.national@gmail.com </t>
  </si>
  <si>
    <t>Local researchers from Chisinau get the documents in 5 days, but they can order once up to 5 orders for 5 different days. As to the foreign citizens, they get access to the inventories the same day and the order the day.</t>
  </si>
  <si>
    <t>In 2018 and 2019 several fonds related to genealogy data have been digitalized and are available in the reading room but not in the searchable format.</t>
  </si>
  <si>
    <t>The wating time to get the first order is 5 days, but one can order up to five orders at once for 5 consecutive days. The foreign researchers get the first order in one day.</t>
  </si>
  <si>
    <t>Moldovan citizens can order 5 files for one order, but up to 25 at once for 5 consecutive days. The foreign citizens can order up to 15 files at once that are avaialble the next day.</t>
  </si>
  <si>
    <t xml:space="preserve">Articles 30 and 31 of the Law on
the Archival Funds of the Republic
of Moldova do not stipulate any
discrimination between Moldovan
citizens and foreign nationals as to
the access to archives. </t>
  </si>
  <si>
    <t xml:space="preserve">According to the Rules of Access to
the Reading Rooms of the National
Archive of the Republic of
Moldova, chapter II, article 6, there
are no restrictions to the Reading
Rooms based on citizenship or
other criteria. </t>
  </si>
  <si>
    <t xml:space="preserve">Chapter II, article 6 of the Rules of
Access to the Reading Room of the
National Archive of the Republic of
Moldova stipulates that Moldovan
citizens can receive the order to
inventories the next day and files in
5 days, but those outside the capital
as well as foreign citizens canreceive both in the one day. </t>
  </si>
  <si>
    <t xml:space="preserve">Usually a researcher is provided
with an oral substantiation, and, if need be, a written one, when
his/her request to access a fond/file
is turned down. </t>
  </si>
  <si>
    <t xml:space="preserve">There no restriction to the National
Archives stipulated as to the
individuals with unserved or
unacquitted conviction in the Law
on Archival Funds or the Rules of
Access to the National Archive </t>
  </si>
  <si>
    <t xml:space="preserve">Access to the print version of the
fonds’ records on victims of the
political repressions under Soviet
regime is free of charge, including
the access to the digital database
containing the up to date list of files
related to the victims of political
repression transferred from former
KGB archive. The access to the
digital database however is not
direct, but it is made on request to
the chief custodian (based on the
fact it is a new fond and its
systematization is in process. </t>
  </si>
  <si>
    <t xml:space="preserve">Law of the Archival Funds of the
Republic of Moldova stipulates that
any finding aid or a file/fonds is
accessible to any citizen of Moldova
or foreign nationals. In practice, the
National Archive respects usually
this stipulation. </t>
  </si>
  <si>
    <t xml:space="preserve">No specific restrictions to accessing
reading rooms or archival
fonds/files is mentioned in the Law
on the National Archival Fund of
the Republic of Moldova or Rules
for Accessing the Reading Rooms of
the National Archive. </t>
  </si>
  <si>
    <t xml:space="preserve">The Rules of the Using the Archival
Funds of the Republic of Moldova,
chapter IV, article 16 stipulates
various archives can and should
organize exhibitions with archival
materials in order to inform the
public. No stipulations are made
about the use of original documents
in exhibitions organized by other
public of private institutions but in
practice, they could be organized
under the close supervision of the
National Archive in this case. </t>
  </si>
  <si>
    <t>There is no stipulation in the Law of Archival Funds or in the Rules of the Access to the Reading Rooms of the National Archive about the responsibility of usage of the personal data. In practice, the responsibility on the use personal data rests on the researchers.</t>
  </si>
  <si>
    <t>There are no stipulations about reclassification in the Law or Rules.</t>
  </si>
  <si>
    <t>There are no stipulations in the Law or the Rules about re-classification of the files not yet published but due to political changes, the access to some files can be re-classified. In practice, it never hapenned to reclassify an already accessible fond of speicfic file.</t>
  </si>
  <si>
    <t xml:space="preserve">According to the article 27 of the
Law of the Archival Funds the
materials contained in the National
Archival Fond can be destroyed
only on approval by the state
institution in charge administration
and supervision of archival fonds.
No details about the category of the
fonds classified or declassified. In
practice, no fonds to my knowledge
have been destroyed after 1991 at
ANRM. </t>
  </si>
  <si>
    <t xml:space="preserve">The Law of the Archival Funds,
article 34 stipulates that files
marked 'Top Secret; and 'Secret'
should be declassified respectively
25 years and 10 years after their
creation. In practice, this is often
not the case. </t>
  </si>
  <si>
    <t>The Law of the Archival Funds does not stipulate the classification of the fonds after the termination of the statutory period, but in practice it can be prolonged.</t>
  </si>
  <si>
    <t xml:space="preserve">There are no specifications in the
Law or Rules about the 'Secret
fonds/archives'. But there are
stipulations to the state secret in the
Law on the State Secrets. More
exactly, in the article 7 there is a
long list of what information
constitutes state secret. Among
them are the names of the persons
related in some way or another to
state security, intelligence or
counterintelligence services both in
the present and in the past. As far as
I know, before the beginning of the
transfer of files of the former KGB
to ANRM in 2010, the later did not
contain fonds considered sensitive
to national security, i.e. secret ones,
except the fond of Chisinau City
Hall Council for 1944-1953 (see
explanation bellow at 1.2.7). </t>
  </si>
  <si>
    <t>The Law of the Archival Funds does
not contain a specific provision in
this sense, but in practice, as mentioned in the 1.1.17 it hapenned.</t>
  </si>
  <si>
    <t xml:space="preserve">Victims of Communist Totalitarian
Regime provides access to records
of the repressive state institutions
not only related to victims, but also
to perpetrators. However, the
access to perpetrator's files is
restricted because the National
Archive has not received yet the
files of the perpetrators from the
Archive of the former KGB. </t>
  </si>
  <si>
    <t>No restrictions exist, according to
Law or in practice.</t>
  </si>
  <si>
    <t xml:space="preserve">Article 25 of the Law of the
Archival Fonds sates that “In case a
judicial or physical person does not
meet the conditions of preserving
the archival materials of national
importance, the State Archival
Service can demand its transfer to a
state archive upon the decision of
the court”. </t>
  </si>
  <si>
    <t>Article 7 of the Law of the Archival Funds of the Republic of Moldova recognizes the existence of the private archives.</t>
  </si>
  <si>
    <t>Country: Republic of Moldova</t>
  </si>
  <si>
    <t xml:space="preserve">The Law of the Archival Funds,
article 34 stipulates that files
marked 'Top Secret; and 'Secret'
should be declassified respectively
25 years and 10 years after their
creation. At the same time, according to the law 133/2011 On the Protection of Persoanl Data, art. 2.4c, there are no restiction to personal data when it is about the crimes of genocide, crimes of war and crimes against humanity and these data could be transmitted without restriction abroad for all interested persons and institution. This refers to both victims of communism, and of Holocaust.  </t>
  </si>
  <si>
    <t xml:space="preserve">According to the Rules of access to the reading room of the National Archive of the Republic of Moldova, art. II.2, all personal information related to clinical observation, adoption, civil and penal conviction could be accessible only after 100 years from its creation. In fact, this do not refeer to the victims and perpetrators of the crimes of the Communist regime and Holocaust. </t>
  </si>
  <si>
    <t xml:space="preserve">As noted above, 1.2.3, in practice the 100 year limit do not refer to the victims of both communism and nazism and related regimes. </t>
  </si>
  <si>
    <t xml:space="preserve">Before 2009, it was restricited because of political factors, but afterwards practically there are no restrictions to use personal date for historical, statistical and scientific purposes. </t>
  </si>
  <si>
    <t>The Archive is not obliged to
provide an oral or written
reasoning and legal substantiation
for its decision to refuse to provide
a record containing personal/family
secrets, but in practice, they offer
an oral explanation. In practice, it can provide a written explanation upon request.</t>
  </si>
  <si>
    <t>The fees for archival services are
specified in the Decision 627 of the
Government of the Republic of
Moldova from July 12, 2010. Any
Moldovan citizen or foreign
national can photocopy with
his/her own camera a file for 10
MDL or 50 euro cents or order
photocopying by the Archive's
personnel for 0.3 MDL per page (or
70 pages for 1 euro).</t>
  </si>
  <si>
    <t xml:space="preserve">Art. 8.1. of the Law on Petitioning 190/1994 stipulates 30 days for the examimation of letters send by citizens to government bodies and this stipulation is used in the case of the requests to get information from the archives as well. </t>
  </si>
  <si>
    <t>The list of prices for social-legal notices is available at the secretariat of the archive and I confirm from my practice that the price is under 0%-0.49% of the average wage in the country.</t>
  </si>
  <si>
    <t>see 1.3.4</t>
  </si>
  <si>
    <t xml:space="preserve">Rules of accessing the reading room of the National Archive of the Republic of Moldova, art. IV.5. </t>
  </si>
  <si>
    <t xml:space="preserve">Internal rules of the archives, confirmed from my practice. </t>
  </si>
  <si>
    <t xml:space="preserve">Internal rules, confirmed from my practice. </t>
  </si>
  <si>
    <t>It used to have some information on these issues, but the new website under construction does not provide yet at least the info available on the old website.</t>
  </si>
  <si>
    <t>http://arhiva.gov.md/sala-de-studiu/</t>
  </si>
  <si>
    <t>secretariat@arhiva.gov.md</t>
  </si>
  <si>
    <t>According to the law 133/2011 On the Protection of Personal Data, art. 6.1.</t>
  </si>
  <si>
    <t xml:space="preserve">Law of Central Public Admninistration 98/2012 art. 4 j and 8 stipulates that all central public administration institutions (and archives are among them) are obliged to inform the citizens and civil society about their activities in a wide range of domeins, without giving further details. </t>
  </si>
  <si>
    <t>See 2.11</t>
  </si>
  <si>
    <t>There are no differences in
accessing the archival fonds based
on whether the organization or an
individual is asking for access.</t>
  </si>
  <si>
    <t>No provision in the Law, Rules or
other additional legal acts about this
issue. But in practice this did not
happen after 2009.</t>
  </si>
  <si>
    <t xml:space="preserve">Art. 30 and 31 of the Law on the Archival Fond of the Republic of Moldova from 21.01.1992, even though it is not specified clearly the range of services, in practice this functions. </t>
  </si>
  <si>
    <t xml:space="preserve">On June 6 2018 The State Archival Service od Moldova, the administrative hierarchical institution for all the archives has been reorganized in National Archival Agency and the old website hosting the National Archive and other archives has been closed down. Now the site is under construction and is in a very chaotic situation. It posts a lot of information on events related to the activity of state archives, but does not have yet comprehension minimal information that used to be accessible on the old website. </t>
  </si>
  <si>
    <t>Evaluator’s Commentary: The National Archive of the Republic of Moldova is the largest archive in Moldova containing
documents dating back to Middle Ages, but the great bulk of the documents are dating from 1812
when the Tsarist Empire annexed Bessarabia. Thus, it covers mainly three historical periods: 1812-
1917 – the Tsarist period; 1918-1940 – Bessarabia as part of modern Romanian national state; 1940-
1941, 1944-1989/91 – the Soviet period; and Second World War, 1941-44: the Antonescu regime.
The fonds contained in the National Archive of the Republic of Moldova are pertaining to various
administrative organs of historical Bessarabia before 1940 and Soviet Moldavia after 1940/44, but
also of Transnistria, the tiny territory on the left bank of Dniester River. Today a breakaway
territory of Moldova, it was never a part of historical Principality of Moldavia (est. 1359) but
populated by the large number of Romanian speaking population since Middle Ages (up to 1/3 in
20th century). Transnistria was included in the present day Moldova in 1940, representing half of
the interwar territory of the interwar Moldavian Autonomous Soviet Socialist Republic, which was
a part of Ukraine (1924-1940). This is why the Soviet period is represented in the fonds since 1917
(for Transnistria) up to 1991, i.e. the entire Soviet period. The main documents have been issued by
various administrative, economic, social and cultural and educational institutions. Since 2010 when
the Presidential Commission for Study and Evaluation of Communist Totalitarian regime in the
Republic of Moldova was created the National Archive commenced to include in its fonds the files
transferred from the Service of Information and Security, the former KGB of Moldavian SSR. This
was a result of a compromise since the Presidential Commission did not enjoy the support of the
majority of the Parliament to change the existing legislation, declassify all the files of the former
KGB and create a public archive on Communist political police as was the case in Romania with
the creation of CNSAS. Thus ANRM contains valuable information on the history of Soviet
political and civil police in interwar Transnistria and postwar Bessarabia, including the mass
famine of 1932-33 on the Left Bank, Great Terror of 1937-38 (protocols decisions to execute the socalled
kulaks or other anti-Soviet elements). As a result of the activity of the 2010 Presidential
Commission, more than 25,000 personal files of the victims of the political repression have been
transferred from the special depository of the Ministry of Internal Affairs and the Service of
Information and Security of the Republic of Moldova (former MVD and respectively, KGB of
MSSR).
ANRM contains also a valuable fond related to Holocaust in Bessarabia and Transnistria during
the Second World War, based on the activity of the postwar commission of MSSR that evaluated
the human and material damages inflicted by the Romanian and German authorities on the
territories of the present day Republic of Moldova.
A very important set of documents contained in the ANRM is the enormous quantity of letters sent
to the government, ministries, departments and agencies from the early 1920s to the early 1990s.
The letters are a crucial source for studying the everyday life and social history in the Soviet
period. The service in the Reading Room is less friendly than in AOSPRM and one can order only 5
files/delo per day. Nevertheless, foreign scholars can get the inventories and their first order the
same day upon arrival and can make photocopies for 10 MDL or 50 euro cents a file/delo with their
own camera.</t>
  </si>
  <si>
    <t xml:space="preserve">Evaluator’s Name and Surname: Igor Casu
Organization: Center for Study of Totalitarian Regimes and Cold War, State University of Moldova
Evaluation finished on: November 22, 2019 </t>
  </si>
  <si>
    <t>2.9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</si>
</sst>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18">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1" xfId="1" applyBorder="1" applyAlignment="1">
      <alignment vertical="center" wrapText="1"/>
    </xf>
    <xf numFmtId="0" fontId="10" fillId="0" borderId="1" xfId="1" applyBorder="1" applyAlignment="1">
      <alignment horizontal="left" vertical="center" wrapText="1"/>
    </xf>
    <xf numFmtId="0" fontId="2" fillId="0" borderId="5" xfId="0" applyFont="1" applyBorder="1" applyAlignment="1">
      <alignment horizontal="left"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2" fillId="2"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left" vertical="center" wrapText="1"/>
    </xf>
    <xf numFmtId="0" fontId="2" fillId="0" borderId="14" xfId="0" applyFont="1" applyBorder="1" applyAlignment="1">
      <alignment horizontal="center" vertical="center" wrapText="1"/>
    </xf>
    <xf numFmtId="0" fontId="0" fillId="0" borderId="4" xfId="0"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11" fillId="2" borderId="0" xfId="0" applyFont="1" applyFill="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10" fontId="11" fillId="0" borderId="21" xfId="0" applyNumberFormat="1"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xf>
    <xf numFmtId="0" fontId="10" fillId="0" borderId="1" xfId="1" applyBorder="1" applyAlignment="1">
      <alignment wrapText="1"/>
    </xf>
    <xf numFmtId="0" fontId="8" fillId="0" borderId="1" xfId="0" applyFont="1" applyBorder="1" applyAlignment="1">
      <alignment wrapText="1"/>
    </xf>
    <xf numFmtId="0" fontId="2" fillId="0" borderId="2" xfId="0" applyFont="1" applyBorder="1" applyAlignment="1">
      <alignment wrapText="1"/>
    </xf>
    <xf numFmtId="0" fontId="2"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3"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xf numFmtId="0" fontId="12" fillId="0" borderId="0" xfId="0" applyFont="1" applyFill="1" applyAlignment="1">
      <alignment horizontal="right"/>
    </xf>
    <xf numFmtId="0" fontId="14" fillId="0" borderId="2" xfId="0" applyFont="1" applyBorder="1" applyAlignment="1">
      <alignment vertical="center" wrapText="1"/>
    </xf>
    <xf numFmtId="0" fontId="14" fillId="0" borderId="2" xfId="0" applyFont="1" applyBorder="1" applyAlignment="1">
      <alignment wrapText="1"/>
    </xf>
    <xf numFmtId="0" fontId="3" fillId="0" borderId="2" xfId="0" applyFont="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2" fillId="0" borderId="2" xfId="0" applyFont="1" applyBorder="1" applyAlignment="1">
      <alignment horizontal="left" vertical="top"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6" fillId="0" borderId="0" xfId="0" applyFont="1" applyFill="1"/>
    <xf numFmtId="0" fontId="3" fillId="0" borderId="13" xfId="0" applyFont="1" applyBorder="1" applyAlignment="1">
      <alignment horizontal="center" vertical="center"/>
    </xf>
    <xf numFmtId="0" fontId="17" fillId="0" borderId="1" xfId="0" applyFont="1" applyBorder="1" applyAlignment="1">
      <alignment horizontal="center" vertical="center"/>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xf>
    <xf numFmtId="10" fontId="18" fillId="0" borderId="1" xfId="0" applyNumberFormat="1" applyFont="1" applyBorder="1" applyAlignment="1">
      <alignment horizontal="center" vertical="center"/>
    </xf>
    <xf numFmtId="0" fontId="0" fillId="0" borderId="2" xfId="0" applyBorder="1" applyAlignment="1">
      <alignment horizontal="left" vertical="center" wrapText="1"/>
    </xf>
    <xf numFmtId="0" fontId="3" fillId="0" borderId="18" xfId="0" applyFont="1" applyBorder="1" applyAlignment="1">
      <alignment horizontal="left" vertical="center" wrapText="1"/>
    </xf>
    <xf numFmtId="0" fontId="20" fillId="2" borderId="1" xfId="0" applyFont="1" applyFill="1" applyBorder="1" applyAlignment="1">
      <alignment horizontal="center" vertical="center"/>
    </xf>
    <xf numFmtId="0" fontId="0" fillId="2" borderId="1" xfId="0" applyFill="1" applyBorder="1"/>
    <xf numFmtId="0" fontId="2" fillId="0" borderId="1" xfId="0" applyFont="1" applyFill="1" applyBorder="1" applyAlignment="1">
      <alignment horizontal="center" vertical="center" wrapText="1"/>
    </xf>
    <xf numFmtId="0" fontId="0" fillId="0" borderId="1" xfId="0" applyBorder="1"/>
    <xf numFmtId="0" fontId="12" fillId="0" borderId="1" xfId="0" applyFont="1" applyBorder="1"/>
    <xf numFmtId="0" fontId="8" fillId="0" borderId="23" xfId="0" applyFont="1" applyBorder="1" applyAlignment="1">
      <alignment vertical="center" wrapText="1"/>
    </xf>
    <xf numFmtId="0" fontId="8" fillId="0" borderId="22" xfId="0" applyFont="1" applyBorder="1" applyAlignment="1">
      <alignment vertical="center" wrapText="1"/>
    </xf>
    <xf numFmtId="49" fontId="3"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21" fillId="0" borderId="1" xfId="1" applyFont="1" applyBorder="1" applyAlignment="1">
      <alignment horizontal="left" vertical="center" wrapText="1"/>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8" fillId="0" borderId="1" xfId="0" applyFont="1" applyBorder="1" applyAlignment="1">
      <alignment wrapText="1"/>
    </xf>
    <xf numFmtId="0" fontId="0" fillId="0" borderId="1" xfId="0" applyBorder="1" applyAlignment="1">
      <alignment wrapText="1"/>
    </xf>
    <xf numFmtId="0" fontId="19"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1" fillId="0" borderId="0" xfId="0" applyFon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cretariat@arhiva.gov.md" TargetMode="External"/><Relationship Id="rId1" Type="http://schemas.openxmlformats.org/officeDocument/2006/relationships/hyperlink" Target="http://arhiva.gov.md/sala-de-studi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0" workbookViewId="0">
      <selection activeCell="H21" sqref="H21"/>
    </sheetView>
  </sheetViews>
  <sheetFormatPr defaultRowHeight="15" x14ac:dyDescent="0.25"/>
  <cols>
    <col min="1" max="2" width="9.140625" style="19"/>
    <col min="3" max="3" width="11.42578125" style="2" customWidth="1"/>
    <col min="4" max="4" width="18.140625" style="2" customWidth="1"/>
    <col min="5" max="5" width="59.5703125" style="1" customWidth="1"/>
    <col min="6" max="6" width="14.5703125" style="38" customWidth="1"/>
    <col min="7" max="7" width="12.85546875" style="2" customWidth="1"/>
    <col min="8" max="8" width="35.7109375" style="1" customWidth="1"/>
    <col min="9" max="9" width="35.7109375" style="19" customWidth="1"/>
    <col min="10" max="21" width="9.140625" style="56"/>
    <col min="22" max="23" width="9.140625" style="22"/>
  </cols>
  <sheetData>
    <row r="1" spans="3:17" x14ac:dyDescent="0.25">
      <c r="C1" s="20"/>
      <c r="D1" s="20"/>
      <c r="E1" s="21"/>
      <c r="F1" s="37"/>
      <c r="G1" s="20"/>
      <c r="H1" s="21"/>
    </row>
    <row r="2" spans="3:17" ht="16.5" customHeight="1" x14ac:dyDescent="0.35">
      <c r="C2" s="20"/>
      <c r="D2" s="105" t="s">
        <v>151</v>
      </c>
      <c r="E2" s="106"/>
      <c r="F2" s="106"/>
      <c r="G2" s="106"/>
      <c r="H2" s="106"/>
    </row>
    <row r="3" spans="3:17" ht="15" customHeight="1" x14ac:dyDescent="0.25">
      <c r="C3" s="20"/>
      <c r="D3" s="107" t="s">
        <v>230</v>
      </c>
      <c r="E3" s="108"/>
      <c r="F3" s="108"/>
      <c r="G3" s="108"/>
      <c r="H3" s="109"/>
    </row>
    <row r="4" spans="3:17" ht="15" customHeight="1" x14ac:dyDescent="0.25">
      <c r="C4" s="20"/>
      <c r="D4" s="107" t="s">
        <v>201</v>
      </c>
      <c r="E4" s="108"/>
      <c r="F4" s="108"/>
      <c r="G4" s="108"/>
      <c r="H4" s="109"/>
    </row>
    <row r="5" spans="3:17" ht="15" customHeight="1" x14ac:dyDescent="0.25">
      <c r="C5" s="20"/>
      <c r="D5" s="107" t="s">
        <v>202</v>
      </c>
      <c r="E5" s="108"/>
      <c r="F5" s="108"/>
      <c r="G5" s="108"/>
      <c r="H5" s="109"/>
    </row>
    <row r="6" spans="3:17" ht="15.75" thickBot="1" x14ac:dyDescent="0.3">
      <c r="C6" s="20"/>
      <c r="D6" s="20"/>
      <c r="E6" s="21"/>
      <c r="F6" s="37"/>
      <c r="G6" s="20"/>
      <c r="H6" s="21"/>
    </row>
    <row r="7" spans="3:17" ht="45" x14ac:dyDescent="0.25">
      <c r="C7" s="23" t="s">
        <v>0</v>
      </c>
      <c r="D7" s="24" t="s">
        <v>1</v>
      </c>
      <c r="E7" s="25" t="s">
        <v>2</v>
      </c>
      <c r="F7" s="26" t="s">
        <v>30</v>
      </c>
      <c r="G7" s="27" t="s">
        <v>3</v>
      </c>
      <c r="H7" s="25" t="s">
        <v>4</v>
      </c>
      <c r="I7" s="86" t="s">
        <v>150</v>
      </c>
      <c r="J7" s="54" t="s">
        <v>79</v>
      </c>
      <c r="K7" s="55" t="s">
        <v>80</v>
      </c>
      <c r="L7" s="55" t="s">
        <v>81</v>
      </c>
      <c r="M7" s="55" t="s">
        <v>82</v>
      </c>
      <c r="N7" s="56">
        <v>1</v>
      </c>
      <c r="O7" s="56">
        <v>0</v>
      </c>
    </row>
    <row r="8" spans="3:17" ht="90" x14ac:dyDescent="0.25">
      <c r="C8" s="28" t="s">
        <v>5</v>
      </c>
      <c r="D8" s="3">
        <v>4</v>
      </c>
      <c r="E8" s="29" t="s">
        <v>29</v>
      </c>
      <c r="F8" s="68" t="s">
        <v>79</v>
      </c>
      <c r="G8" s="96">
        <f>IF(F8=J7,J8*D8)+IF(F8=K7,K8*D8)</f>
        <v>4</v>
      </c>
      <c r="H8" s="84" t="s">
        <v>209</v>
      </c>
      <c r="I8" s="87"/>
      <c r="J8" s="61">
        <v>1</v>
      </c>
      <c r="K8" s="61">
        <v>0.25</v>
      </c>
      <c r="L8" s="62"/>
      <c r="M8" s="62"/>
      <c r="N8" s="56">
        <f>IF(F8=J7,N7)+IF(F8=K7,N7)+IF(F8=L7,N7)+IF(F8=M7,N7)+IF(F8=O7,O7)</f>
        <v>1</v>
      </c>
      <c r="Q8" s="56">
        <f>D8*N8</f>
        <v>4</v>
      </c>
    </row>
    <row r="9" spans="3:17" ht="165" x14ac:dyDescent="0.25">
      <c r="C9" s="28" t="s">
        <v>6</v>
      </c>
      <c r="D9" s="3">
        <v>4</v>
      </c>
      <c r="E9" s="29" t="s">
        <v>28</v>
      </c>
      <c r="F9" s="68" t="s">
        <v>79</v>
      </c>
      <c r="G9" s="96">
        <f>IF(F9=J7,J9*D9)+IF(F9=K7,K9*D9)+IF(F9=L7,L9*D9)+IF(F9=M7,M9*D9)</f>
        <v>4</v>
      </c>
      <c r="H9" s="60" t="s">
        <v>210</v>
      </c>
      <c r="I9" s="87"/>
      <c r="J9" s="62">
        <v>1</v>
      </c>
      <c r="K9" s="62">
        <v>0.5</v>
      </c>
      <c r="L9" s="62">
        <v>0.25</v>
      </c>
      <c r="M9" s="62">
        <v>0</v>
      </c>
      <c r="N9" s="56">
        <f>IF(F9=J7,N7)+IF(F9=K7,N7)+IF(F9=L7,N7)+IF(F9=M7,N7)+IF(F9=O7,O7)</f>
        <v>1</v>
      </c>
      <c r="Q9" s="56">
        <f>D9*N9</f>
        <v>4</v>
      </c>
    </row>
    <row r="10" spans="3:17" ht="195" x14ac:dyDescent="0.25">
      <c r="C10" s="74" t="s">
        <v>7</v>
      </c>
      <c r="D10" s="3">
        <v>4</v>
      </c>
      <c r="E10" s="29" t="s">
        <v>31</v>
      </c>
      <c r="F10" s="70" t="s">
        <v>79</v>
      </c>
      <c r="G10" s="96">
        <f>IF(F10=J7,J10*D10)+IF(F10=K7,K10*D10)+IF(F10=L7,L10*D10)+IF(F10=M7,M10*D10)</f>
        <v>4</v>
      </c>
      <c r="H10" s="60" t="s">
        <v>211</v>
      </c>
      <c r="I10" s="87"/>
      <c r="J10" s="56">
        <v>1</v>
      </c>
      <c r="K10" s="56">
        <v>0.75</v>
      </c>
      <c r="L10" s="56">
        <v>0.5</v>
      </c>
      <c r="M10" s="56">
        <v>0</v>
      </c>
      <c r="N10" s="56">
        <f>IF(F10=J7,N7)+IF(F10=K7,N7)+IF(F10=L7,N7)+IF(F10=M7,N7)+IF(F10=O7,O7)</f>
        <v>1</v>
      </c>
      <c r="Q10" s="56">
        <f t="shared" ref="Q10:Q30" si="0">D10*N10</f>
        <v>4</v>
      </c>
    </row>
    <row r="11" spans="3:17" ht="90" x14ac:dyDescent="0.25">
      <c r="C11" s="28" t="s">
        <v>8</v>
      </c>
      <c r="D11" s="3">
        <v>4</v>
      </c>
      <c r="E11" s="29" t="s">
        <v>32</v>
      </c>
      <c r="F11" s="70" t="s">
        <v>79</v>
      </c>
      <c r="G11" s="96">
        <f>IF(F11=J7,J11*D11)+IF(F11=K7,K11*D11)+IF(F11=L7,L11*D11)</f>
        <v>4</v>
      </c>
      <c r="H11" s="60" t="s">
        <v>212</v>
      </c>
      <c r="I11" s="87"/>
      <c r="J11" s="56">
        <v>1</v>
      </c>
      <c r="K11" s="56">
        <v>0.25</v>
      </c>
      <c r="L11" s="56">
        <v>0</v>
      </c>
      <c r="N11" s="56">
        <f>IF(F11=J7,N7)+IF(F11=K7,N7)+IF(F11=L7,N7)+IF(F11=M7,N7)+IF(F11=O7,O7)</f>
        <v>1</v>
      </c>
      <c r="Q11" s="56">
        <f t="shared" si="0"/>
        <v>4</v>
      </c>
    </row>
    <row r="12" spans="3:17" ht="90" x14ac:dyDescent="0.25">
      <c r="C12" s="28" t="s">
        <v>9</v>
      </c>
      <c r="D12" s="3">
        <v>3</v>
      </c>
      <c r="E12" s="32" t="s">
        <v>33</v>
      </c>
      <c r="F12" s="70" t="s">
        <v>79</v>
      </c>
      <c r="G12" s="96">
        <f>IF(F12=J7,J12*D12)+IF(F12=K7,K12*D12)+IF(F12=L7,L12*D12)</f>
        <v>3</v>
      </c>
      <c r="H12" s="60" t="s">
        <v>213</v>
      </c>
      <c r="I12" s="87"/>
      <c r="J12" s="56">
        <v>1</v>
      </c>
      <c r="K12" s="56">
        <v>0.75</v>
      </c>
      <c r="L12" s="56">
        <v>0</v>
      </c>
      <c r="N12" s="56">
        <f>IF(F12=J7,N7)+IF(F12=K7,N7)+IF(F12=L7,N7)+IF(F12=M7,N7)+IF(F12=O7,O7)</f>
        <v>1</v>
      </c>
      <c r="Q12" s="56">
        <f t="shared" si="0"/>
        <v>3</v>
      </c>
    </row>
    <row r="13" spans="3:17" ht="90" x14ac:dyDescent="0.25">
      <c r="C13" s="28" t="s">
        <v>10</v>
      </c>
      <c r="D13" s="3">
        <v>3</v>
      </c>
      <c r="E13" s="29" t="s">
        <v>34</v>
      </c>
      <c r="F13" s="71" t="s">
        <v>79</v>
      </c>
      <c r="G13" s="96">
        <f>IF(F13=J7,J13*D13)+IF(F13=K7,K13*D13)+IF(F13=L7,L13*D13)</f>
        <v>3</v>
      </c>
      <c r="H13" s="60" t="s">
        <v>249</v>
      </c>
      <c r="I13" s="87"/>
      <c r="J13" s="56">
        <v>1</v>
      </c>
      <c r="K13" s="56">
        <v>0.5</v>
      </c>
      <c r="L13" s="56">
        <v>0</v>
      </c>
      <c r="N13" s="56">
        <f>IF(F13=J7,N7)+IF(F13=K7,N7)+IF(F13=L7,N7)+IF(F13=M7,N7)+IF(F13=O7,O7)</f>
        <v>1</v>
      </c>
      <c r="Q13" s="56">
        <f t="shared" si="0"/>
        <v>3</v>
      </c>
    </row>
    <row r="14" spans="3:17" ht="210" x14ac:dyDescent="0.25">
      <c r="C14" s="28" t="s">
        <v>11</v>
      </c>
      <c r="D14" s="3">
        <v>4</v>
      </c>
      <c r="E14" s="29" t="s">
        <v>35</v>
      </c>
      <c r="F14" s="71" t="s">
        <v>79</v>
      </c>
      <c r="G14" s="96">
        <f>IF(F14=J7,J14*D14)+IF(F14=K7,K14*D14)+IF(F14=L7,L14*D14)</f>
        <v>4</v>
      </c>
      <c r="H14" s="84" t="s">
        <v>214</v>
      </c>
      <c r="I14" s="87"/>
      <c r="J14" s="56">
        <v>1</v>
      </c>
      <c r="K14" s="56">
        <v>0.5</v>
      </c>
      <c r="L14" s="56">
        <v>0</v>
      </c>
      <c r="N14" s="56">
        <f>IF(F14=J7,N7)+IF(F14=K7,N7)+IF(F14=L7,N7)+IF(F14=M7,N7)+IF(F14=O7,O7)</f>
        <v>1</v>
      </c>
      <c r="Q14" s="56">
        <f t="shared" si="0"/>
        <v>4</v>
      </c>
    </row>
    <row r="15" spans="3:17" ht="165" x14ac:dyDescent="0.25">
      <c r="C15" s="28" t="s">
        <v>12</v>
      </c>
      <c r="D15" s="3">
        <v>4</v>
      </c>
      <c r="E15" s="29" t="s">
        <v>36</v>
      </c>
      <c r="F15" s="102" t="s">
        <v>79</v>
      </c>
      <c r="G15" s="96">
        <f>IF(F15=J7,J15*D15)+IF(F15=K7,K15*D15)+IF(F15=L7,L15*D15)</f>
        <v>4</v>
      </c>
      <c r="H15" s="60" t="s">
        <v>215</v>
      </c>
      <c r="I15" s="87"/>
      <c r="J15" s="56">
        <v>1</v>
      </c>
      <c r="K15" s="56">
        <v>0.75</v>
      </c>
      <c r="L15" s="56">
        <v>0</v>
      </c>
      <c r="N15" s="56">
        <f>IF(F15=J7,N7)+IF(F15=K7,N7)+IF(F15=L7,N7)+IF(F15=M7,N7)+IF(F15=O7,O7)</f>
        <v>1</v>
      </c>
      <c r="Q15" s="56">
        <f t="shared" si="0"/>
        <v>4</v>
      </c>
    </row>
    <row r="16" spans="3:17" ht="105" x14ac:dyDescent="0.25">
      <c r="C16" s="28" t="s">
        <v>13</v>
      </c>
      <c r="D16" s="3">
        <v>2</v>
      </c>
      <c r="E16" s="29" t="s">
        <v>37</v>
      </c>
      <c r="F16" s="71" t="s">
        <v>79</v>
      </c>
      <c r="G16" s="96">
        <f>IF(F16=J7,J16*D16)+IF(F16=K7,K16*D16)</f>
        <v>2</v>
      </c>
      <c r="H16" s="60" t="s">
        <v>216</v>
      </c>
      <c r="I16" s="87"/>
      <c r="J16" s="56">
        <v>1</v>
      </c>
      <c r="K16" s="56">
        <v>0</v>
      </c>
      <c r="N16" s="56">
        <f>IF(F16=J7,N7)+IF(F16=K7,N7)+IF(F16=L7,N7)+IF(F16=M7,N7)+IF(F16=O7,O7)</f>
        <v>1</v>
      </c>
      <c r="Q16" s="56">
        <f t="shared" si="0"/>
        <v>2</v>
      </c>
    </row>
    <row r="17" spans="3:17" ht="390" x14ac:dyDescent="0.25">
      <c r="C17" s="28" t="s">
        <v>14</v>
      </c>
      <c r="D17" s="3">
        <v>2</v>
      </c>
      <c r="E17" s="29" t="s">
        <v>54</v>
      </c>
      <c r="F17" s="71" t="s">
        <v>79</v>
      </c>
      <c r="G17" s="96">
        <f>IF(F17=J7,J17*D17)+IF(F17=K7,K17*D17)+IF(F17=L7,L17*D17)</f>
        <v>2</v>
      </c>
      <c r="H17" s="60" t="s">
        <v>217</v>
      </c>
      <c r="I17" s="87"/>
      <c r="J17" s="56">
        <v>1</v>
      </c>
      <c r="K17" s="56">
        <v>0.75</v>
      </c>
      <c r="L17" s="56">
        <v>0.5</v>
      </c>
      <c r="M17" s="56">
        <v>0</v>
      </c>
      <c r="N17" s="56">
        <f>IF(F17=J7,N7)+IF(F17=K7,N7)+IF(F17=L7,N7)+IF(F17=M7,N7)+IF(F17=O7,O7)</f>
        <v>1</v>
      </c>
      <c r="Q17" s="56">
        <f t="shared" si="0"/>
        <v>2</v>
      </c>
    </row>
    <row r="18" spans="3:17" ht="120" x14ac:dyDescent="0.25">
      <c r="C18" s="28" t="s">
        <v>15</v>
      </c>
      <c r="D18" s="3">
        <v>3</v>
      </c>
      <c r="E18" s="29" t="s">
        <v>38</v>
      </c>
      <c r="F18" s="71" t="s">
        <v>79</v>
      </c>
      <c r="G18" s="96">
        <f>IF(F18=J7,J18*D18)+IF(F18=K7,K18*D18)+IF(F18=L7,L18*D18)</f>
        <v>3</v>
      </c>
      <c r="H18" s="60" t="s">
        <v>218</v>
      </c>
      <c r="I18" s="87"/>
      <c r="J18" s="56">
        <v>1</v>
      </c>
      <c r="K18" s="56">
        <v>0.5</v>
      </c>
      <c r="L18" s="56">
        <v>0</v>
      </c>
      <c r="N18" s="56">
        <f>IF(F18=J7,N7)+IF(F18=K7,N7)+IF(F18=L7,N7)+IF(F18=M7,N7)+IF(F18=O7,O7)</f>
        <v>1</v>
      </c>
      <c r="Q18" s="56">
        <f t="shared" si="0"/>
        <v>3</v>
      </c>
    </row>
    <row r="19" spans="3:17" ht="60" x14ac:dyDescent="0.25">
      <c r="C19" s="28" t="s">
        <v>16</v>
      </c>
      <c r="D19" s="3">
        <v>2</v>
      </c>
      <c r="E19" s="32" t="s">
        <v>39</v>
      </c>
      <c r="F19" s="71" t="s">
        <v>79</v>
      </c>
      <c r="G19" s="96">
        <f>IF(F19=J7,J19*D19)+IF(F19=K7,K19*D19)</f>
        <v>2</v>
      </c>
      <c r="H19" s="60" t="s">
        <v>219</v>
      </c>
      <c r="I19" s="87"/>
      <c r="J19" s="56">
        <v>1</v>
      </c>
      <c r="K19" s="56">
        <v>0</v>
      </c>
      <c r="N19" s="56">
        <f>IF(F19=J7,N7)+IF(F19=K7,N7)+IF(F19=L7,N7)+IF(F19=M7,N7)+IF(F19=O7,O7)</f>
        <v>1</v>
      </c>
      <c r="Q19" s="56">
        <f t="shared" si="0"/>
        <v>2</v>
      </c>
    </row>
    <row r="20" spans="3:17" ht="120" x14ac:dyDescent="0.25">
      <c r="C20" s="28" t="s">
        <v>17</v>
      </c>
      <c r="D20" s="3">
        <v>4</v>
      </c>
      <c r="E20" s="29" t="s">
        <v>40</v>
      </c>
      <c r="F20" s="71" t="s">
        <v>79</v>
      </c>
      <c r="G20" s="96">
        <f>IF(F20=J7,J20*D20)+IF(F20=K7,K20*D20)+IF(F20=L7,L20*D20)</f>
        <v>4</v>
      </c>
      <c r="H20" s="60" t="s">
        <v>220</v>
      </c>
      <c r="I20" s="87"/>
      <c r="J20" s="56">
        <v>1</v>
      </c>
      <c r="K20" s="56">
        <v>0.5</v>
      </c>
      <c r="L20" s="56">
        <v>0</v>
      </c>
      <c r="N20" s="56">
        <f>IF(F20=J7,N7)+IF(F20=K7,N7)+IF(F20=L7,N7)+IF(F20=M7,N7)+IF(F20=O7,O7)</f>
        <v>1</v>
      </c>
      <c r="Q20" s="56">
        <f t="shared" si="0"/>
        <v>4</v>
      </c>
    </row>
    <row r="21" spans="3:17" ht="180" x14ac:dyDescent="0.25">
      <c r="C21" s="74" t="s">
        <v>18</v>
      </c>
      <c r="D21" s="3">
        <v>4</v>
      </c>
      <c r="E21" s="29" t="s">
        <v>41</v>
      </c>
      <c r="F21" s="71" t="s">
        <v>79</v>
      </c>
      <c r="G21" s="96">
        <f>IF(F21=J7,J21*D21)+IF(F21=K7,K21*D21)</f>
        <v>4</v>
      </c>
      <c r="H21" s="60" t="s">
        <v>221</v>
      </c>
      <c r="I21" s="87"/>
      <c r="J21" s="56">
        <v>1</v>
      </c>
      <c r="K21" s="56">
        <v>0</v>
      </c>
      <c r="N21" s="56">
        <f>IF(F21=J7,N7)+IF(F21=K7,N7)+IF(F21=L7,N7)+IF(F21=M7,N7)+IF(F21=O7,O7)</f>
        <v>1</v>
      </c>
      <c r="Q21" s="56">
        <f t="shared" si="0"/>
        <v>4</v>
      </c>
    </row>
    <row r="22" spans="3:17" ht="105" x14ac:dyDescent="0.25">
      <c r="C22" s="28" t="s">
        <v>19</v>
      </c>
      <c r="D22" s="3">
        <v>4</v>
      </c>
      <c r="E22" s="33" t="s">
        <v>42</v>
      </c>
      <c r="F22" s="71" t="s">
        <v>80</v>
      </c>
      <c r="G22" s="96">
        <f>IF(F22=J7,J22*D22)+IF(F22=K7,K22*D22)</f>
        <v>2</v>
      </c>
      <c r="H22" s="60" t="s">
        <v>222</v>
      </c>
      <c r="I22" s="87"/>
      <c r="J22" s="56">
        <v>1</v>
      </c>
      <c r="K22" s="56">
        <v>0.5</v>
      </c>
      <c r="N22" s="56">
        <f>IF(F22=J7,N7)+IF(F22=K7,N7)+IF(F22=L7,N7)+IF(F22=M7,N7)+IF(F22=O7,O7)</f>
        <v>1</v>
      </c>
      <c r="Q22" s="56">
        <f t="shared" si="0"/>
        <v>4</v>
      </c>
    </row>
    <row r="23" spans="3:17" ht="120" x14ac:dyDescent="0.25">
      <c r="C23" s="28" t="s">
        <v>20</v>
      </c>
      <c r="D23" s="3">
        <v>4</v>
      </c>
      <c r="E23" s="29" t="s">
        <v>43</v>
      </c>
      <c r="F23" s="71" t="s">
        <v>80</v>
      </c>
      <c r="G23" s="96">
        <f>IF(F23=J7,J23*D23)+IF(F23=K7,K23*D23)+IF(F23=L7,L23*D23)</f>
        <v>2</v>
      </c>
      <c r="H23" s="60" t="s">
        <v>223</v>
      </c>
      <c r="I23" s="87"/>
      <c r="J23" s="56">
        <v>1</v>
      </c>
      <c r="K23" s="56">
        <v>0.5</v>
      </c>
      <c r="L23" s="56">
        <v>0</v>
      </c>
      <c r="N23" s="56">
        <f>IF(F23=J7,N7)+IF(F23=K7,N7)+IF(F23=L7,N7)+IF(F23=M7,N7)+IF(F23=O7,O7)</f>
        <v>1</v>
      </c>
      <c r="Q23" s="56">
        <f t="shared" si="0"/>
        <v>4</v>
      </c>
    </row>
    <row r="24" spans="3:17" ht="315" x14ac:dyDescent="0.25">
      <c r="C24" s="28" t="s">
        <v>21</v>
      </c>
      <c r="D24" s="3">
        <v>1</v>
      </c>
      <c r="E24" s="29" t="s">
        <v>44</v>
      </c>
      <c r="F24" s="71" t="s">
        <v>79</v>
      </c>
      <c r="G24" s="96">
        <f>IF(F24=J7,J24*D24)+IF(F24=K7,K24*D24)</f>
        <v>1</v>
      </c>
      <c r="H24" s="60" t="s">
        <v>224</v>
      </c>
      <c r="I24" s="87"/>
      <c r="J24" s="56">
        <v>1</v>
      </c>
      <c r="K24" s="56">
        <v>0</v>
      </c>
      <c r="N24" s="56">
        <f>IF(F24=J7,N7)+IF(F24=K7,N7)+IF(F24=L7,N7)+IF(F24=M7,N7)+IF(F24=O7,O7)</f>
        <v>1</v>
      </c>
      <c r="Q24" s="56">
        <f t="shared" si="0"/>
        <v>1</v>
      </c>
    </row>
    <row r="25" spans="3:17" ht="75" x14ac:dyDescent="0.25">
      <c r="C25" s="28" t="s">
        <v>22</v>
      </c>
      <c r="D25" s="3">
        <v>3</v>
      </c>
      <c r="E25" s="29" t="s">
        <v>45</v>
      </c>
      <c r="F25" s="71" t="s">
        <v>80</v>
      </c>
      <c r="G25" s="96">
        <f>IF(F25=J7,J25*D25)+IF(F25=K7,K25*D25)+IF(F25=L7,L25*D25)+IF(F25=M7,M25*D25)</f>
        <v>2.25</v>
      </c>
      <c r="H25" s="84" t="s">
        <v>225</v>
      </c>
      <c r="I25" s="87"/>
      <c r="J25" s="56">
        <v>1</v>
      </c>
      <c r="K25" s="56">
        <v>0.75</v>
      </c>
      <c r="L25" s="56">
        <v>0.5</v>
      </c>
      <c r="M25" s="56">
        <v>0</v>
      </c>
      <c r="N25" s="56">
        <f>IF(F25=J7,N7)+IF(F25=K7,N7)+IF(F25=L7,N7)+IF(F25=M7,N7)+IF(F25=O7,O7)</f>
        <v>1</v>
      </c>
      <c r="Q25" s="56">
        <f t="shared" si="0"/>
        <v>3</v>
      </c>
    </row>
    <row r="26" spans="3:17" ht="150" x14ac:dyDescent="0.25">
      <c r="C26" s="28" t="s">
        <v>23</v>
      </c>
      <c r="D26" s="3">
        <v>2</v>
      </c>
      <c r="E26" s="29" t="s">
        <v>46</v>
      </c>
      <c r="F26" s="71" t="s">
        <v>79</v>
      </c>
      <c r="G26" s="96">
        <f>IF(F26=J7,J26*D26)+IF(F26=K7,K26*D26)+IF(F26=L7,L26*D26)+IF(F26=M7,M26*D26)</f>
        <v>2</v>
      </c>
      <c r="H26" s="60" t="s">
        <v>226</v>
      </c>
      <c r="I26" s="87"/>
      <c r="J26" s="56">
        <v>1</v>
      </c>
      <c r="K26" s="56">
        <v>0.75</v>
      </c>
      <c r="L26" s="56">
        <v>0.5</v>
      </c>
      <c r="M26" s="56">
        <v>0</v>
      </c>
      <c r="N26" s="56">
        <f>IF(F26=J7,N7)+IF(F26=K7,N7)+IF(F26=L7,N7)+IF(F26=M7,N7)+IF(F26=O7,O7)</f>
        <v>1</v>
      </c>
      <c r="Q26" s="56">
        <f t="shared" si="0"/>
        <v>2</v>
      </c>
    </row>
    <row r="27" spans="3:17" ht="60" x14ac:dyDescent="0.25">
      <c r="C27" s="28" t="s">
        <v>24</v>
      </c>
      <c r="D27" s="3">
        <v>4</v>
      </c>
      <c r="E27" s="29" t="s">
        <v>47</v>
      </c>
      <c r="F27" s="71" t="s">
        <v>79</v>
      </c>
      <c r="G27" s="96">
        <f>IF(F27=J7,J27*D27)+IF(F27=K7,K27*D27)</f>
        <v>4</v>
      </c>
      <c r="H27" s="60" t="s">
        <v>227</v>
      </c>
      <c r="I27" s="87"/>
      <c r="J27" s="56">
        <v>1</v>
      </c>
      <c r="K27" s="56">
        <v>0</v>
      </c>
      <c r="N27" s="56">
        <f>IF(F27=J7,N7)+IF(F27=K7,N7)+IF(F27=L7,N7)+IF(F27=M7,N7)+IF(F27=O7,O7)</f>
        <v>1</v>
      </c>
      <c r="Q27" s="56">
        <f t="shared" si="0"/>
        <v>4</v>
      </c>
    </row>
    <row r="28" spans="3:17" ht="120" x14ac:dyDescent="0.25">
      <c r="C28" s="28" t="s">
        <v>25</v>
      </c>
      <c r="D28" s="3">
        <v>4</v>
      </c>
      <c r="E28" s="29" t="s">
        <v>48</v>
      </c>
      <c r="F28" s="71" t="s">
        <v>81</v>
      </c>
      <c r="G28" s="96">
        <f>IF(F28=J7,J28*D28)+IF(F28=K7,K28*D28)+IF(F28=L7,L28*D28)+IF(F28=M7,M28*D28)</f>
        <v>1</v>
      </c>
      <c r="H28" s="84" t="s">
        <v>250</v>
      </c>
      <c r="I28" s="87"/>
      <c r="J28" s="56">
        <v>1</v>
      </c>
      <c r="K28" s="56">
        <v>0.75</v>
      </c>
      <c r="L28" s="56">
        <v>0.25</v>
      </c>
      <c r="M28" s="56">
        <v>0</v>
      </c>
      <c r="N28" s="56">
        <f>IF(F28=J7,N7)+IF(F28=K7,N7)+IF(F28=L7,N7)+IF(F28=M7,N7)+IF(F28=O7,O7)</f>
        <v>1</v>
      </c>
      <c r="Q28" s="56">
        <f t="shared" si="0"/>
        <v>4</v>
      </c>
    </row>
    <row r="29" spans="3:17" ht="135" x14ac:dyDescent="0.25">
      <c r="C29" s="28" t="s">
        <v>26</v>
      </c>
      <c r="D29" s="3">
        <v>1</v>
      </c>
      <c r="E29" s="29" t="s">
        <v>49</v>
      </c>
      <c r="F29" s="71" t="s">
        <v>79</v>
      </c>
      <c r="G29" s="96">
        <f>IF(F29=J7,J29*D29)+IF(F29=K7,K29*D29)</f>
        <v>1</v>
      </c>
      <c r="H29" s="60" t="s">
        <v>228</v>
      </c>
      <c r="I29" s="87"/>
      <c r="J29" s="56">
        <v>1</v>
      </c>
      <c r="K29" s="56">
        <v>0.25</v>
      </c>
      <c r="N29" s="56">
        <f>IF(F29=J7,N7)+IF(F29=K7,N7)+IF(F29=L7,N7)+IF(F29=M7,N7)+IF(F29=O7,O7)</f>
        <v>1</v>
      </c>
      <c r="Q29" s="56">
        <f t="shared" si="0"/>
        <v>1</v>
      </c>
    </row>
    <row r="30" spans="3:17" ht="90.75" thickBot="1" x14ac:dyDescent="0.3">
      <c r="C30" s="34" t="s">
        <v>27</v>
      </c>
      <c r="D30" s="35">
        <v>2</v>
      </c>
      <c r="E30" s="36" t="s">
        <v>50</v>
      </c>
      <c r="F30" s="72" t="s">
        <v>79</v>
      </c>
      <c r="G30" s="97">
        <f>IF(F30=J7,J30*D30)+IF(F30=K7,K30*D30)+IF(F30=L7,L30*D30)</f>
        <v>2</v>
      </c>
      <c r="H30" s="85" t="s">
        <v>229</v>
      </c>
      <c r="I30" s="87"/>
      <c r="J30" s="56">
        <v>1</v>
      </c>
      <c r="K30" s="56">
        <v>0.5</v>
      </c>
      <c r="L30" s="56">
        <v>0</v>
      </c>
      <c r="N30" s="56">
        <f>IF(F30=J7,N7)+IF(F30=K7,N7)+IF(F30=L7,N7)+IF(F30=M7,N7)+IF(F30=O7,O7)</f>
        <v>1</v>
      </c>
      <c r="Q30" s="56">
        <f t="shared" si="0"/>
        <v>2</v>
      </c>
    </row>
    <row r="31" spans="3:17" x14ac:dyDescent="0.25">
      <c r="G31" s="98"/>
    </row>
    <row r="32" spans="3:17" ht="15" customHeight="1" x14ac:dyDescent="0.25">
      <c r="C32" s="103" t="s">
        <v>51</v>
      </c>
      <c r="D32" s="103"/>
      <c r="E32" s="103"/>
      <c r="F32" s="99">
        <f>D30+D29+D28+D27+D26+D25+D24+D23+D22+D21+D20+D19+D18+D17+D16+D15+D14+D13+D12+D11+D10+D9+D8</f>
        <v>72</v>
      </c>
      <c r="G32" s="98"/>
      <c r="H32" s="21"/>
    </row>
    <row r="33" spans="3:8" ht="15" customHeight="1" x14ac:dyDescent="0.25">
      <c r="C33" s="104" t="s">
        <v>148</v>
      </c>
      <c r="D33" s="103"/>
      <c r="E33" s="103"/>
      <c r="F33" s="99">
        <f>Q30+Q29+Q28+Q27+Q26+Q25+Q24+Q23+Q22+Q21+Q20+Q19+Q18+Q17+Q16+Q15+Q14+Q13+Q12+Q11+Q10+Q9+Q8</f>
        <v>72</v>
      </c>
      <c r="G33" s="98"/>
      <c r="H33" s="21"/>
    </row>
    <row r="34" spans="3:8" ht="15" customHeight="1" x14ac:dyDescent="0.25">
      <c r="C34" s="104" t="s">
        <v>52</v>
      </c>
      <c r="D34" s="103"/>
      <c r="E34" s="103"/>
      <c r="F34" s="99">
        <f>G8+G9+G10+G11+G12+G13+G14+G15+G16+G17+G18+G19+G20+G21+G22+G23+G24+G25+G26+G27+G28+G29+G30</f>
        <v>64.25</v>
      </c>
      <c r="G34" s="98"/>
      <c r="H34" s="21"/>
    </row>
    <row r="35" spans="3:8" ht="15" customHeight="1" x14ac:dyDescent="0.25">
      <c r="C35" s="104" t="s">
        <v>53</v>
      </c>
      <c r="D35" s="103"/>
      <c r="E35" s="103"/>
      <c r="F35" s="100">
        <f>F34/F33</f>
        <v>0.89236111111111116</v>
      </c>
      <c r="G35" s="98"/>
      <c r="H35" s="21"/>
    </row>
    <row r="36" spans="3:8" x14ac:dyDescent="0.25">
      <c r="C36" s="20"/>
      <c r="D36" s="20"/>
      <c r="E36" s="21"/>
      <c r="F36" s="37"/>
      <c r="G36" s="98"/>
      <c r="H36" s="21"/>
    </row>
    <row r="37" spans="3:8" x14ac:dyDescent="0.25">
      <c r="C37" s="20"/>
      <c r="D37" s="20"/>
      <c r="E37" s="21"/>
      <c r="F37" s="37"/>
      <c r="G37" s="98"/>
      <c r="H37" s="21"/>
    </row>
    <row r="38" spans="3:8" x14ac:dyDescent="0.25">
      <c r="C38" s="20"/>
      <c r="D38" s="20"/>
      <c r="E38" s="21"/>
      <c r="F38" s="37"/>
      <c r="G38" s="98"/>
      <c r="H38" s="21"/>
    </row>
    <row r="39" spans="3:8" x14ac:dyDescent="0.25">
      <c r="C39" s="20"/>
      <c r="D39" s="20"/>
      <c r="E39" s="21"/>
      <c r="F39" s="37"/>
      <c r="G39" s="98"/>
      <c r="H39" s="21"/>
    </row>
    <row r="40" spans="3:8" x14ac:dyDescent="0.25">
      <c r="C40" s="20"/>
      <c r="D40" s="20"/>
      <c r="E40" s="21"/>
      <c r="F40" s="37"/>
      <c r="G40" s="98"/>
      <c r="H40" s="21"/>
    </row>
    <row r="41" spans="3:8" x14ac:dyDescent="0.25">
      <c r="C41" s="20"/>
      <c r="D41" s="20"/>
      <c r="E41" s="21"/>
      <c r="F41" s="37"/>
      <c r="G41" s="98"/>
      <c r="H41" s="21"/>
    </row>
    <row r="42" spans="3:8" x14ac:dyDescent="0.25">
      <c r="C42" s="20"/>
      <c r="D42" s="20"/>
      <c r="E42" s="21"/>
      <c r="F42" s="37"/>
      <c r="G42" s="98"/>
      <c r="H42" s="21"/>
    </row>
    <row r="43" spans="3:8" x14ac:dyDescent="0.25">
      <c r="C43" s="20"/>
      <c r="D43" s="20"/>
      <c r="E43" s="21"/>
      <c r="F43" s="37"/>
      <c r="G43" s="20"/>
      <c r="H43" s="21"/>
    </row>
    <row r="44" spans="3:8" x14ac:dyDescent="0.25">
      <c r="C44" s="20"/>
      <c r="D44" s="20"/>
      <c r="E44" s="21"/>
      <c r="F44" s="37"/>
      <c r="G44" s="20"/>
      <c r="H44" s="21"/>
    </row>
    <row r="45" spans="3:8" x14ac:dyDescent="0.25">
      <c r="C45" s="20"/>
      <c r="D45" s="20"/>
      <c r="E45" s="21"/>
      <c r="F45" s="37"/>
      <c r="G45" s="20"/>
      <c r="H45" s="21"/>
    </row>
    <row r="46" spans="3:8" x14ac:dyDescent="0.25">
      <c r="C46" s="20"/>
      <c r="D46" s="20"/>
      <c r="E46" s="21"/>
      <c r="F46" s="37"/>
      <c r="G46" s="20"/>
      <c r="H46" s="21"/>
    </row>
    <row r="47" spans="3:8" x14ac:dyDescent="0.25">
      <c r="C47" s="20"/>
      <c r="D47" s="20"/>
      <c r="E47" s="21"/>
      <c r="F47" s="37"/>
      <c r="G47" s="20"/>
      <c r="H47" s="21"/>
    </row>
    <row r="48" spans="3:8" x14ac:dyDescent="0.25">
      <c r="C48" s="20"/>
      <c r="D48" s="20"/>
      <c r="E48" s="21"/>
      <c r="F48" s="37"/>
      <c r="G48" s="20"/>
      <c r="H48" s="21"/>
    </row>
    <row r="49" spans="3:8" x14ac:dyDescent="0.25">
      <c r="C49" s="20"/>
      <c r="D49" s="20"/>
      <c r="E49" s="21"/>
      <c r="F49" s="37"/>
      <c r="G49" s="20"/>
      <c r="H49" s="21"/>
    </row>
    <row r="50" spans="3:8" x14ac:dyDescent="0.25">
      <c r="C50" s="20"/>
      <c r="D50" s="20"/>
      <c r="E50" s="21"/>
      <c r="F50" s="37"/>
      <c r="G50" s="20"/>
      <c r="H50" s="21"/>
    </row>
    <row r="51" spans="3:8" x14ac:dyDescent="0.25">
      <c r="C51" s="20"/>
      <c r="D51" s="20"/>
      <c r="E51" s="21"/>
      <c r="F51" s="37"/>
      <c r="G51" s="20"/>
      <c r="H51" s="21"/>
    </row>
    <row r="52" spans="3:8" x14ac:dyDescent="0.25">
      <c r="C52" s="20"/>
      <c r="D52" s="20"/>
      <c r="E52" s="21"/>
      <c r="F52" s="37"/>
      <c r="G52" s="20"/>
      <c r="H52" s="21"/>
    </row>
    <row r="53" spans="3:8" x14ac:dyDescent="0.25">
      <c r="C53" s="20"/>
      <c r="D53" s="20"/>
      <c r="E53" s="21"/>
      <c r="F53" s="37"/>
      <c r="G53" s="20"/>
      <c r="H53" s="21"/>
    </row>
    <row r="54" spans="3:8" x14ac:dyDescent="0.25">
      <c r="C54" s="20"/>
      <c r="D54" s="20"/>
      <c r="E54" s="21"/>
      <c r="F54" s="37"/>
      <c r="G54" s="20"/>
      <c r="H54" s="21"/>
    </row>
    <row r="55" spans="3:8" x14ac:dyDescent="0.25">
      <c r="C55" s="20"/>
      <c r="D55" s="20"/>
      <c r="E55" s="21"/>
      <c r="F55" s="37"/>
      <c r="G55" s="20"/>
      <c r="H55" s="21"/>
    </row>
    <row r="56" spans="3:8" x14ac:dyDescent="0.25">
      <c r="C56" s="20"/>
      <c r="D56" s="20"/>
      <c r="E56" s="21"/>
      <c r="F56" s="37"/>
      <c r="G56" s="20"/>
      <c r="H56" s="21"/>
    </row>
    <row r="57" spans="3:8" x14ac:dyDescent="0.25">
      <c r="C57" s="20"/>
      <c r="D57" s="20"/>
      <c r="E57" s="21"/>
      <c r="F57" s="37"/>
      <c r="G57" s="20"/>
      <c r="H57" s="21"/>
    </row>
    <row r="58" spans="3:8" x14ac:dyDescent="0.25">
      <c r="C58" s="20"/>
      <c r="D58" s="20"/>
      <c r="E58" s="21"/>
      <c r="F58" s="37"/>
      <c r="G58" s="20"/>
      <c r="H58" s="21"/>
    </row>
    <row r="59" spans="3:8" x14ac:dyDescent="0.25">
      <c r="C59" s="20"/>
      <c r="D59" s="20"/>
      <c r="E59" s="21"/>
      <c r="F59" s="37"/>
      <c r="G59" s="20"/>
      <c r="H59" s="21"/>
    </row>
    <row r="60" spans="3:8" x14ac:dyDescent="0.25">
      <c r="C60" s="20"/>
      <c r="D60" s="20"/>
      <c r="E60" s="21"/>
      <c r="F60" s="37"/>
      <c r="G60" s="20"/>
      <c r="H60" s="21"/>
    </row>
    <row r="61" spans="3:8" x14ac:dyDescent="0.25">
      <c r="C61" s="20"/>
      <c r="D61" s="20"/>
      <c r="E61" s="21"/>
      <c r="F61" s="37"/>
      <c r="G61" s="20"/>
      <c r="H61" s="21"/>
    </row>
    <row r="62" spans="3:8" x14ac:dyDescent="0.25">
      <c r="C62" s="20"/>
      <c r="D62" s="20"/>
      <c r="E62" s="21"/>
      <c r="F62" s="37"/>
      <c r="G62" s="20"/>
      <c r="H62" s="21"/>
    </row>
    <row r="63" spans="3:8" x14ac:dyDescent="0.25">
      <c r="C63" s="20"/>
      <c r="D63" s="20"/>
      <c r="E63" s="21"/>
      <c r="F63" s="37"/>
      <c r="G63" s="20"/>
      <c r="H63" s="21"/>
    </row>
    <row r="64" spans="3:8" x14ac:dyDescent="0.25">
      <c r="C64" s="20"/>
      <c r="D64" s="20"/>
      <c r="E64" s="21"/>
      <c r="F64" s="37"/>
      <c r="G64" s="20"/>
      <c r="H64" s="21"/>
    </row>
    <row r="65" spans="3:8" x14ac:dyDescent="0.25">
      <c r="C65" s="20"/>
      <c r="D65" s="20"/>
      <c r="E65" s="21"/>
      <c r="F65" s="37"/>
      <c r="G65" s="20"/>
      <c r="H65" s="21"/>
    </row>
    <row r="66" spans="3:8" x14ac:dyDescent="0.25">
      <c r="C66" s="20"/>
      <c r="D66" s="20"/>
      <c r="E66" s="21"/>
      <c r="F66" s="37"/>
      <c r="G66" s="20"/>
      <c r="H66" s="21"/>
    </row>
    <row r="67" spans="3:8" x14ac:dyDescent="0.25">
      <c r="C67" s="20"/>
      <c r="D67" s="20"/>
      <c r="E67" s="21"/>
      <c r="F67" s="37"/>
      <c r="G67" s="20"/>
      <c r="H67" s="21"/>
    </row>
    <row r="68" spans="3:8" x14ac:dyDescent="0.25">
      <c r="C68" s="20"/>
      <c r="D68" s="20"/>
      <c r="E68" s="21"/>
      <c r="F68" s="37"/>
      <c r="G68" s="20"/>
      <c r="H68" s="21"/>
    </row>
    <row r="69" spans="3:8" x14ac:dyDescent="0.25">
      <c r="C69" s="20"/>
      <c r="D69" s="20"/>
      <c r="E69" s="21"/>
      <c r="F69" s="37"/>
      <c r="G69" s="20"/>
      <c r="H69" s="21"/>
    </row>
    <row r="70" spans="3:8" x14ac:dyDescent="0.25">
      <c r="C70" s="20"/>
      <c r="D70" s="20"/>
      <c r="E70" s="21"/>
      <c r="F70" s="37"/>
      <c r="G70" s="20"/>
      <c r="H70" s="21"/>
    </row>
    <row r="71" spans="3:8" x14ac:dyDescent="0.25">
      <c r="C71" s="20"/>
      <c r="D71" s="20"/>
      <c r="E71" s="21"/>
      <c r="F71" s="37"/>
      <c r="G71" s="20"/>
      <c r="H71" s="21"/>
    </row>
    <row r="72" spans="3:8" x14ac:dyDescent="0.25">
      <c r="C72" s="20"/>
      <c r="D72" s="20"/>
      <c r="E72" s="21"/>
      <c r="F72" s="37"/>
      <c r="G72" s="20"/>
      <c r="H72" s="21"/>
    </row>
    <row r="73" spans="3:8" x14ac:dyDescent="0.25">
      <c r="C73" s="20"/>
      <c r="D73" s="20"/>
      <c r="E73" s="21"/>
      <c r="F73" s="37"/>
      <c r="G73" s="20"/>
      <c r="H73" s="21"/>
    </row>
    <row r="74" spans="3:8" x14ac:dyDescent="0.25">
      <c r="C74" s="20"/>
      <c r="D74" s="20"/>
      <c r="E74" s="21"/>
      <c r="F74" s="37"/>
      <c r="G74" s="20"/>
      <c r="H74" s="21"/>
    </row>
    <row r="75" spans="3:8" x14ac:dyDescent="0.25">
      <c r="C75" s="20"/>
      <c r="D75" s="20"/>
      <c r="E75" s="21"/>
      <c r="F75" s="37"/>
      <c r="G75" s="20"/>
      <c r="H75" s="21"/>
    </row>
    <row r="76" spans="3:8" x14ac:dyDescent="0.25">
      <c r="C76" s="20"/>
      <c r="D76" s="20"/>
      <c r="E76" s="21"/>
      <c r="F76" s="37"/>
      <c r="G76" s="20"/>
      <c r="H76" s="21"/>
    </row>
    <row r="77" spans="3:8" x14ac:dyDescent="0.25">
      <c r="C77" s="20"/>
      <c r="D77" s="20"/>
      <c r="E77" s="21"/>
      <c r="F77" s="37"/>
      <c r="G77" s="20"/>
      <c r="H77" s="21"/>
    </row>
    <row r="78" spans="3:8" x14ac:dyDescent="0.25">
      <c r="C78" s="20"/>
      <c r="D78" s="20"/>
      <c r="E78" s="21"/>
      <c r="F78" s="37"/>
      <c r="G78" s="20"/>
      <c r="H78" s="21"/>
    </row>
    <row r="79" spans="3:8" x14ac:dyDescent="0.25">
      <c r="C79" s="20"/>
      <c r="D79" s="20"/>
      <c r="E79" s="21"/>
      <c r="F79" s="37"/>
      <c r="G79" s="20"/>
      <c r="H79" s="21"/>
    </row>
    <row r="80" spans="3:8" x14ac:dyDescent="0.25">
      <c r="C80" s="20"/>
      <c r="D80" s="20"/>
      <c r="E80" s="21"/>
      <c r="F80" s="37"/>
      <c r="G80" s="20"/>
      <c r="H80" s="21"/>
    </row>
    <row r="81" spans="3:8" x14ac:dyDescent="0.25">
      <c r="C81" s="20"/>
      <c r="D81" s="20"/>
      <c r="E81" s="21"/>
      <c r="F81" s="37"/>
      <c r="G81" s="20"/>
      <c r="H81" s="21"/>
    </row>
    <row r="82" spans="3:8" x14ac:dyDescent="0.25">
      <c r="C82" s="20"/>
      <c r="D82" s="20"/>
      <c r="E82" s="21"/>
      <c r="F82" s="37"/>
      <c r="G82" s="20"/>
      <c r="H82" s="21"/>
    </row>
    <row r="83" spans="3:8" x14ac:dyDescent="0.25">
      <c r="C83" s="20"/>
      <c r="D83" s="20"/>
      <c r="E83" s="21"/>
      <c r="F83" s="37"/>
      <c r="G83" s="20"/>
      <c r="H83" s="21"/>
    </row>
    <row r="84" spans="3:8" x14ac:dyDescent="0.25">
      <c r="C84" s="20"/>
      <c r="D84" s="20"/>
      <c r="E84" s="21"/>
      <c r="F84" s="37"/>
      <c r="G84" s="20"/>
      <c r="H84" s="21"/>
    </row>
    <row r="85" spans="3:8" x14ac:dyDescent="0.25">
      <c r="C85" s="20"/>
      <c r="D85" s="20"/>
      <c r="E85" s="21"/>
      <c r="F85" s="37"/>
      <c r="G85" s="20"/>
      <c r="H85" s="21"/>
    </row>
    <row r="86" spans="3:8" x14ac:dyDescent="0.25">
      <c r="C86" s="20"/>
      <c r="D86" s="20"/>
      <c r="E86" s="21"/>
      <c r="F86" s="37"/>
      <c r="G86" s="20"/>
      <c r="H86" s="21"/>
    </row>
    <row r="87" spans="3:8" x14ac:dyDescent="0.25">
      <c r="C87" s="20"/>
      <c r="D87" s="20"/>
      <c r="E87" s="21"/>
      <c r="F87" s="37"/>
      <c r="G87" s="20"/>
      <c r="H87" s="21"/>
    </row>
    <row r="88" spans="3:8" x14ac:dyDescent="0.25">
      <c r="C88" s="20"/>
      <c r="D88" s="20"/>
      <c r="E88" s="21"/>
      <c r="F88" s="37"/>
      <c r="G88" s="20"/>
      <c r="H88" s="21"/>
    </row>
    <row r="89" spans="3:8" x14ac:dyDescent="0.25">
      <c r="C89" s="20"/>
      <c r="D89" s="20"/>
      <c r="E89" s="21"/>
      <c r="F89" s="37"/>
      <c r="G89" s="20"/>
      <c r="H89" s="21"/>
    </row>
    <row r="90" spans="3:8" x14ac:dyDescent="0.25">
      <c r="C90" s="20"/>
      <c r="D90" s="20"/>
      <c r="E90" s="21"/>
      <c r="F90" s="37"/>
      <c r="G90" s="20"/>
      <c r="H90" s="21"/>
    </row>
    <row r="91" spans="3:8" x14ac:dyDescent="0.25">
      <c r="C91" s="20"/>
      <c r="D91" s="20"/>
      <c r="E91" s="21"/>
      <c r="F91" s="37"/>
      <c r="G91" s="20"/>
      <c r="H91" s="21"/>
    </row>
    <row r="92" spans="3:8" x14ac:dyDescent="0.25">
      <c r="C92" s="20"/>
      <c r="D92" s="20"/>
      <c r="E92" s="21"/>
      <c r="F92" s="37"/>
      <c r="G92" s="20"/>
      <c r="H92" s="21"/>
    </row>
    <row r="93" spans="3:8" x14ac:dyDescent="0.25">
      <c r="C93" s="20"/>
      <c r="D93" s="20"/>
      <c r="E93" s="21"/>
      <c r="F93" s="37"/>
      <c r="G93" s="20"/>
      <c r="H93" s="21"/>
    </row>
    <row r="94" spans="3:8" x14ac:dyDescent="0.25">
      <c r="C94" s="20"/>
      <c r="D94" s="20"/>
      <c r="E94" s="21"/>
      <c r="F94" s="37"/>
      <c r="G94" s="20"/>
      <c r="H94" s="21"/>
    </row>
    <row r="95" spans="3:8" x14ac:dyDescent="0.25">
      <c r="C95" s="20"/>
      <c r="D95" s="20"/>
      <c r="E95" s="21"/>
      <c r="F95" s="37"/>
      <c r="G95" s="20"/>
      <c r="H95" s="21"/>
    </row>
    <row r="96" spans="3:8" x14ac:dyDescent="0.25">
      <c r="C96" s="20"/>
      <c r="D96" s="20"/>
      <c r="E96" s="21"/>
      <c r="F96" s="37"/>
      <c r="G96" s="20"/>
      <c r="H96" s="21"/>
    </row>
    <row r="97" spans="3:8" x14ac:dyDescent="0.25">
      <c r="C97" s="20"/>
      <c r="D97" s="20"/>
      <c r="E97" s="21"/>
      <c r="F97" s="37"/>
      <c r="G97" s="20"/>
      <c r="H97" s="21"/>
    </row>
    <row r="98" spans="3:8" x14ac:dyDescent="0.25">
      <c r="C98" s="20"/>
      <c r="D98" s="20"/>
      <c r="E98" s="21"/>
      <c r="F98" s="37"/>
      <c r="G98" s="20"/>
      <c r="H98" s="21"/>
    </row>
    <row r="99" spans="3:8" x14ac:dyDescent="0.25">
      <c r="C99" s="20"/>
      <c r="D99" s="20"/>
      <c r="E99" s="21"/>
      <c r="F99" s="37"/>
      <c r="G99" s="20"/>
      <c r="H99" s="21"/>
    </row>
    <row r="100" spans="3:8" x14ac:dyDescent="0.25">
      <c r="C100" s="20"/>
      <c r="D100" s="20"/>
      <c r="E100" s="21"/>
      <c r="F100" s="37"/>
      <c r="G100" s="20"/>
      <c r="H100" s="21"/>
    </row>
    <row r="101" spans="3:8" x14ac:dyDescent="0.25">
      <c r="C101" s="20"/>
      <c r="D101" s="20"/>
      <c r="E101" s="21"/>
      <c r="F101" s="37"/>
      <c r="G101" s="20"/>
      <c r="H101" s="21"/>
    </row>
    <row r="102" spans="3:8" x14ac:dyDescent="0.25">
      <c r="C102" s="20"/>
      <c r="D102" s="20"/>
      <c r="E102" s="21"/>
      <c r="F102" s="37"/>
      <c r="G102" s="20"/>
      <c r="H102" s="21"/>
    </row>
    <row r="103" spans="3:8" x14ac:dyDescent="0.25">
      <c r="C103" s="20"/>
      <c r="D103" s="20"/>
      <c r="E103" s="21"/>
      <c r="F103" s="37"/>
      <c r="G103" s="20"/>
      <c r="H103" s="21"/>
    </row>
    <row r="104" spans="3:8" x14ac:dyDescent="0.25">
      <c r="C104" s="20"/>
      <c r="D104" s="20"/>
      <c r="E104" s="21"/>
      <c r="F104" s="37"/>
      <c r="G104" s="20"/>
      <c r="H104" s="21"/>
    </row>
    <row r="105" spans="3:8" x14ac:dyDescent="0.25">
      <c r="C105" s="20"/>
      <c r="D105" s="20"/>
      <c r="E105" s="21"/>
      <c r="F105" s="37"/>
      <c r="G105" s="20"/>
      <c r="H105" s="21"/>
    </row>
    <row r="106" spans="3:8" x14ac:dyDescent="0.25">
      <c r="C106" s="20"/>
      <c r="D106" s="20"/>
      <c r="E106" s="21"/>
      <c r="F106" s="37"/>
      <c r="G106" s="20"/>
      <c r="H106" s="21"/>
    </row>
    <row r="107" spans="3:8" x14ac:dyDescent="0.25">
      <c r="C107" s="20"/>
      <c r="D107" s="20"/>
      <c r="E107" s="21"/>
      <c r="F107" s="37"/>
      <c r="G107" s="20"/>
      <c r="H107" s="21"/>
    </row>
    <row r="108" spans="3:8" x14ac:dyDescent="0.25">
      <c r="C108" s="20"/>
      <c r="D108" s="20"/>
      <c r="E108" s="21"/>
      <c r="F108" s="37"/>
      <c r="G108" s="20"/>
      <c r="H108" s="21"/>
    </row>
    <row r="109" spans="3:8" x14ac:dyDescent="0.25">
      <c r="C109" s="20"/>
      <c r="D109" s="20"/>
      <c r="E109" s="21"/>
      <c r="F109" s="37"/>
      <c r="G109" s="20"/>
      <c r="H109" s="21"/>
    </row>
    <row r="110" spans="3:8" x14ac:dyDescent="0.25">
      <c r="C110" s="20"/>
      <c r="D110" s="20"/>
      <c r="E110" s="21"/>
      <c r="F110" s="37"/>
      <c r="G110" s="20"/>
      <c r="H110" s="21"/>
    </row>
    <row r="111" spans="3:8" x14ac:dyDescent="0.25">
      <c r="C111" s="20"/>
      <c r="D111" s="20"/>
      <c r="E111" s="21"/>
      <c r="F111" s="37"/>
      <c r="G111" s="20"/>
      <c r="H111" s="21"/>
    </row>
    <row r="112" spans="3:8" x14ac:dyDescent="0.25">
      <c r="C112" s="20"/>
      <c r="D112" s="20"/>
      <c r="E112" s="21"/>
      <c r="F112" s="37"/>
      <c r="G112" s="20"/>
      <c r="H112" s="21"/>
    </row>
    <row r="113" spans="3:8" x14ac:dyDescent="0.25">
      <c r="C113" s="20"/>
      <c r="D113" s="20"/>
      <c r="E113" s="21"/>
      <c r="F113" s="37"/>
      <c r="G113" s="20"/>
      <c r="H113" s="21"/>
    </row>
    <row r="114" spans="3:8" x14ac:dyDescent="0.25">
      <c r="C114" s="20"/>
      <c r="D114" s="20"/>
      <c r="E114" s="21"/>
      <c r="F114" s="37"/>
      <c r="G114" s="20"/>
      <c r="H114" s="21"/>
    </row>
    <row r="115" spans="3:8" x14ac:dyDescent="0.25">
      <c r="C115" s="20"/>
      <c r="D115" s="20"/>
      <c r="E115" s="21"/>
      <c r="F115" s="37"/>
      <c r="G115" s="20"/>
      <c r="H115" s="21"/>
    </row>
    <row r="116" spans="3:8" x14ac:dyDescent="0.25">
      <c r="C116" s="20"/>
      <c r="D116" s="20"/>
      <c r="E116" s="21"/>
      <c r="F116" s="37"/>
      <c r="G116" s="20"/>
      <c r="H116" s="21"/>
    </row>
    <row r="117" spans="3:8" x14ac:dyDescent="0.25">
      <c r="C117" s="20"/>
      <c r="D117" s="20"/>
      <c r="E117" s="21"/>
      <c r="F117" s="37"/>
      <c r="G117" s="20"/>
      <c r="H117" s="21"/>
    </row>
    <row r="118" spans="3:8" x14ac:dyDescent="0.25">
      <c r="C118" s="20"/>
      <c r="D118" s="20"/>
      <c r="E118" s="21"/>
      <c r="F118" s="37"/>
      <c r="G118" s="20"/>
      <c r="H118" s="21"/>
    </row>
    <row r="119" spans="3:8" x14ac:dyDescent="0.25">
      <c r="C119" s="20"/>
      <c r="D119" s="20"/>
      <c r="E119" s="21"/>
      <c r="F119" s="37"/>
      <c r="G119" s="20"/>
      <c r="H119" s="21"/>
    </row>
    <row r="120" spans="3:8" x14ac:dyDescent="0.25">
      <c r="C120" s="20"/>
      <c r="D120" s="20"/>
      <c r="E120" s="21"/>
      <c r="F120" s="37"/>
      <c r="G120" s="20"/>
      <c r="H120" s="21"/>
    </row>
    <row r="121" spans="3:8" x14ac:dyDescent="0.25">
      <c r="C121" s="20"/>
      <c r="D121" s="20"/>
      <c r="E121" s="21"/>
      <c r="F121" s="37"/>
      <c r="G121" s="20"/>
      <c r="H121" s="21"/>
    </row>
    <row r="122" spans="3:8" x14ac:dyDescent="0.25">
      <c r="C122" s="20"/>
      <c r="D122" s="20"/>
      <c r="E122" s="21"/>
      <c r="F122" s="37"/>
      <c r="G122" s="20"/>
      <c r="H122" s="21"/>
    </row>
    <row r="123" spans="3:8" x14ac:dyDescent="0.25">
      <c r="C123" s="20"/>
      <c r="D123" s="20"/>
      <c r="E123" s="21"/>
      <c r="F123" s="37"/>
      <c r="G123" s="20"/>
      <c r="H123" s="21"/>
    </row>
    <row r="124" spans="3:8" x14ac:dyDescent="0.25">
      <c r="C124" s="20"/>
      <c r="D124" s="20"/>
      <c r="E124" s="21"/>
      <c r="F124" s="37"/>
      <c r="G124" s="20"/>
      <c r="H124" s="21"/>
    </row>
    <row r="125" spans="3:8" x14ac:dyDescent="0.25">
      <c r="C125" s="20"/>
      <c r="D125" s="20"/>
      <c r="E125" s="21"/>
      <c r="F125" s="37"/>
      <c r="G125" s="20"/>
      <c r="H125" s="21"/>
    </row>
    <row r="126" spans="3:8" x14ac:dyDescent="0.25">
      <c r="C126" s="20"/>
      <c r="D126" s="20"/>
      <c r="E126" s="21"/>
      <c r="F126" s="37"/>
      <c r="G126" s="20"/>
      <c r="H126" s="21"/>
    </row>
    <row r="127" spans="3:8" x14ac:dyDescent="0.25">
      <c r="C127" s="20"/>
      <c r="D127" s="20"/>
      <c r="E127" s="21"/>
      <c r="F127" s="37"/>
      <c r="G127" s="20"/>
      <c r="H127" s="21"/>
    </row>
    <row r="128" spans="3:8" x14ac:dyDescent="0.25">
      <c r="C128" s="20"/>
      <c r="D128" s="20"/>
      <c r="E128" s="21"/>
      <c r="F128" s="37"/>
      <c r="G128" s="20"/>
      <c r="H128" s="21"/>
    </row>
    <row r="129" spans="3:8" x14ac:dyDescent="0.25">
      <c r="C129" s="20"/>
      <c r="D129" s="20"/>
      <c r="E129" s="21"/>
      <c r="F129" s="37"/>
      <c r="G129" s="20"/>
      <c r="H129" s="21"/>
    </row>
    <row r="130" spans="3:8" x14ac:dyDescent="0.25">
      <c r="C130" s="20"/>
      <c r="D130" s="20"/>
      <c r="E130" s="21"/>
      <c r="F130" s="37"/>
      <c r="G130" s="20"/>
      <c r="H130" s="21"/>
    </row>
    <row r="131" spans="3:8" x14ac:dyDescent="0.25">
      <c r="C131" s="20"/>
      <c r="D131" s="20"/>
      <c r="E131" s="21"/>
      <c r="F131" s="37"/>
      <c r="G131" s="20"/>
      <c r="H131" s="21"/>
    </row>
    <row r="132" spans="3:8" x14ac:dyDescent="0.25">
      <c r="C132" s="20"/>
      <c r="D132" s="20"/>
      <c r="E132" s="21"/>
      <c r="F132" s="37"/>
      <c r="G132" s="20"/>
      <c r="H132" s="21"/>
    </row>
    <row r="133" spans="3:8" x14ac:dyDescent="0.25">
      <c r="C133" s="20"/>
      <c r="D133" s="20"/>
      <c r="E133" s="21"/>
      <c r="F133" s="37"/>
      <c r="G133" s="20"/>
      <c r="H133" s="21"/>
    </row>
    <row r="134" spans="3:8" x14ac:dyDescent="0.25">
      <c r="C134" s="20"/>
      <c r="D134" s="20"/>
      <c r="E134" s="21"/>
      <c r="F134" s="37"/>
      <c r="G134" s="20"/>
      <c r="H134" s="21"/>
    </row>
    <row r="135" spans="3:8" x14ac:dyDescent="0.25">
      <c r="C135" s="20"/>
      <c r="D135" s="20"/>
      <c r="E135" s="21"/>
      <c r="F135" s="37"/>
      <c r="G135" s="20"/>
      <c r="H135" s="21"/>
    </row>
    <row r="136" spans="3:8" x14ac:dyDescent="0.25">
      <c r="C136" s="20"/>
      <c r="D136" s="20"/>
      <c r="E136" s="21"/>
      <c r="F136" s="37"/>
      <c r="G136" s="20"/>
      <c r="H136" s="21"/>
    </row>
    <row r="137" spans="3:8" x14ac:dyDescent="0.25">
      <c r="C137" s="20"/>
      <c r="D137" s="20"/>
      <c r="E137" s="21"/>
      <c r="F137" s="37"/>
      <c r="G137" s="20"/>
      <c r="H137" s="21"/>
    </row>
    <row r="138" spans="3:8" x14ac:dyDescent="0.25">
      <c r="C138" s="20"/>
      <c r="D138" s="20"/>
      <c r="E138" s="21"/>
      <c r="F138" s="37"/>
      <c r="G138" s="20"/>
      <c r="H138" s="21"/>
    </row>
    <row r="139" spans="3:8" x14ac:dyDescent="0.25">
      <c r="C139" s="20"/>
      <c r="D139" s="20"/>
      <c r="E139" s="21"/>
      <c r="F139" s="37"/>
      <c r="G139" s="20"/>
      <c r="H139" s="21"/>
    </row>
    <row r="140" spans="3:8" x14ac:dyDescent="0.25">
      <c r="C140" s="20"/>
      <c r="D140" s="20"/>
      <c r="E140" s="21"/>
      <c r="F140" s="37"/>
      <c r="G140" s="20"/>
      <c r="H140" s="21"/>
    </row>
    <row r="141" spans="3:8" x14ac:dyDescent="0.25">
      <c r="C141" s="20"/>
      <c r="D141" s="20"/>
      <c r="E141" s="21"/>
      <c r="F141" s="37"/>
      <c r="G141" s="20"/>
      <c r="H141" s="21"/>
    </row>
    <row r="142" spans="3:8" x14ac:dyDescent="0.25">
      <c r="C142" s="20"/>
      <c r="D142" s="20"/>
      <c r="E142" s="21"/>
      <c r="F142" s="37"/>
      <c r="G142" s="20"/>
      <c r="H142" s="21"/>
    </row>
    <row r="143" spans="3:8" x14ac:dyDescent="0.25">
      <c r="C143" s="20"/>
      <c r="D143" s="20"/>
      <c r="E143" s="21"/>
      <c r="F143" s="37"/>
      <c r="G143" s="20"/>
      <c r="H143" s="21"/>
    </row>
    <row r="144" spans="3:8" x14ac:dyDescent="0.25">
      <c r="C144" s="20"/>
      <c r="D144" s="20"/>
      <c r="E144" s="21"/>
      <c r="F144" s="37"/>
      <c r="G144" s="20"/>
      <c r="H144" s="21"/>
    </row>
    <row r="145" spans="3:8" x14ac:dyDescent="0.25">
      <c r="C145" s="20"/>
      <c r="D145" s="20"/>
      <c r="E145" s="21"/>
      <c r="F145" s="37"/>
      <c r="G145" s="20"/>
      <c r="H145" s="21"/>
    </row>
    <row r="146" spans="3:8" x14ac:dyDescent="0.25">
      <c r="C146" s="20"/>
      <c r="D146" s="20"/>
      <c r="E146" s="21"/>
      <c r="F146" s="37"/>
      <c r="G146" s="20"/>
      <c r="H146" s="21"/>
    </row>
    <row r="147" spans="3:8" x14ac:dyDescent="0.25">
      <c r="C147" s="20"/>
      <c r="D147" s="20"/>
      <c r="E147" s="21"/>
      <c r="F147" s="37"/>
      <c r="G147" s="20"/>
      <c r="H147" s="21"/>
    </row>
    <row r="148" spans="3:8" x14ac:dyDescent="0.25">
      <c r="C148" s="20"/>
      <c r="D148" s="20"/>
      <c r="E148" s="21"/>
      <c r="F148" s="37"/>
      <c r="G148" s="20"/>
      <c r="H148" s="21"/>
    </row>
    <row r="149" spans="3:8" x14ac:dyDescent="0.25">
      <c r="C149" s="20"/>
      <c r="D149" s="20"/>
      <c r="E149" s="21"/>
      <c r="F149" s="37"/>
      <c r="G149" s="20"/>
      <c r="H149" s="21"/>
    </row>
    <row r="150" spans="3:8" x14ac:dyDescent="0.25">
      <c r="C150" s="20"/>
      <c r="D150" s="20"/>
      <c r="E150" s="21"/>
      <c r="F150" s="37"/>
      <c r="G150" s="20"/>
      <c r="H150" s="21"/>
    </row>
    <row r="151" spans="3:8" x14ac:dyDescent="0.25">
      <c r="C151" s="20"/>
      <c r="D151" s="20"/>
      <c r="E151" s="21"/>
      <c r="F151" s="37"/>
      <c r="G151" s="20"/>
      <c r="H151" s="21"/>
    </row>
    <row r="152" spans="3:8" x14ac:dyDescent="0.25">
      <c r="C152" s="20"/>
      <c r="D152" s="20"/>
      <c r="E152" s="21"/>
      <c r="F152" s="37"/>
      <c r="G152" s="20"/>
      <c r="H152" s="21"/>
    </row>
    <row r="153" spans="3:8" x14ac:dyDescent="0.25">
      <c r="C153" s="20"/>
      <c r="D153" s="20"/>
      <c r="E153" s="21"/>
      <c r="F153" s="37"/>
      <c r="G153" s="20"/>
      <c r="H153" s="21"/>
    </row>
    <row r="154" spans="3:8" x14ac:dyDescent="0.25">
      <c r="C154" s="20"/>
      <c r="D154" s="20"/>
      <c r="E154" s="21"/>
      <c r="F154" s="37"/>
      <c r="G154" s="20"/>
      <c r="H154" s="21"/>
    </row>
    <row r="155" spans="3:8" x14ac:dyDescent="0.25">
      <c r="C155" s="20"/>
      <c r="D155" s="20"/>
      <c r="E155" s="21"/>
      <c r="F155" s="37"/>
      <c r="G155" s="20"/>
      <c r="H155" s="21"/>
    </row>
    <row r="156" spans="3:8" x14ac:dyDescent="0.25">
      <c r="C156" s="20"/>
      <c r="D156" s="20"/>
      <c r="E156" s="21"/>
      <c r="F156" s="37"/>
      <c r="G156" s="20"/>
      <c r="H156" s="21"/>
    </row>
    <row r="157" spans="3:8" x14ac:dyDescent="0.25">
      <c r="C157" s="20"/>
      <c r="D157" s="20"/>
      <c r="E157" s="21"/>
      <c r="F157" s="37"/>
      <c r="G157" s="20"/>
      <c r="H157" s="21"/>
    </row>
    <row r="158" spans="3:8" x14ac:dyDescent="0.25">
      <c r="C158" s="20"/>
      <c r="D158" s="20"/>
      <c r="E158" s="21"/>
      <c r="F158" s="37"/>
      <c r="G158" s="20"/>
      <c r="H158" s="21"/>
    </row>
    <row r="159" spans="3:8" x14ac:dyDescent="0.25">
      <c r="C159" s="20"/>
      <c r="D159" s="20"/>
      <c r="E159" s="21"/>
      <c r="F159" s="37"/>
      <c r="G159" s="20"/>
      <c r="H159" s="21"/>
    </row>
    <row r="160" spans="3:8" x14ac:dyDescent="0.25">
      <c r="C160" s="20"/>
      <c r="D160" s="20"/>
      <c r="E160" s="21"/>
      <c r="F160" s="37"/>
      <c r="G160" s="20"/>
      <c r="H160" s="21"/>
    </row>
    <row r="161" spans="3:8" x14ac:dyDescent="0.25">
      <c r="C161" s="20"/>
      <c r="D161" s="20"/>
      <c r="E161" s="21"/>
      <c r="F161" s="37"/>
      <c r="G161" s="20"/>
      <c r="H161" s="21"/>
    </row>
    <row r="162" spans="3:8" x14ac:dyDescent="0.25">
      <c r="C162" s="20"/>
      <c r="D162" s="20"/>
      <c r="E162" s="21"/>
      <c r="F162" s="37"/>
      <c r="G162" s="20"/>
      <c r="H162" s="21"/>
    </row>
    <row r="163" spans="3:8" x14ac:dyDescent="0.25">
      <c r="C163" s="20"/>
      <c r="D163" s="20"/>
      <c r="E163" s="21"/>
      <c r="F163" s="37"/>
      <c r="G163" s="20"/>
      <c r="H163" s="21"/>
    </row>
    <row r="164" spans="3:8" x14ac:dyDescent="0.25">
      <c r="C164" s="20"/>
      <c r="D164" s="20"/>
      <c r="E164" s="21"/>
      <c r="F164" s="37"/>
      <c r="G164" s="20"/>
      <c r="H164" s="21"/>
    </row>
    <row r="165" spans="3:8" x14ac:dyDescent="0.25">
      <c r="C165" s="20"/>
      <c r="D165" s="20"/>
      <c r="E165" s="21"/>
      <c r="F165" s="37"/>
      <c r="G165" s="20"/>
      <c r="H165" s="21"/>
    </row>
    <row r="166" spans="3:8" x14ac:dyDescent="0.25">
      <c r="C166" s="20"/>
      <c r="D166" s="20"/>
      <c r="E166" s="21"/>
      <c r="F166" s="37"/>
      <c r="G166" s="20"/>
      <c r="H166" s="21"/>
    </row>
    <row r="167" spans="3:8" x14ac:dyDescent="0.25">
      <c r="C167" s="20"/>
      <c r="D167" s="20"/>
      <c r="E167" s="21"/>
      <c r="F167" s="37"/>
      <c r="G167" s="20"/>
      <c r="H167" s="21"/>
    </row>
    <row r="168" spans="3:8" x14ac:dyDescent="0.25">
      <c r="C168" s="20"/>
      <c r="D168" s="20"/>
      <c r="E168" s="21"/>
      <c r="F168" s="37"/>
      <c r="G168" s="20"/>
      <c r="H168" s="21"/>
    </row>
    <row r="169" spans="3:8" x14ac:dyDescent="0.25">
      <c r="C169" s="20"/>
      <c r="D169" s="20"/>
      <c r="E169" s="21"/>
      <c r="F169" s="37"/>
      <c r="G169" s="20"/>
      <c r="H169" s="21"/>
    </row>
    <row r="170" spans="3:8" x14ac:dyDescent="0.25">
      <c r="C170" s="20"/>
      <c r="D170" s="20"/>
      <c r="E170" s="21"/>
      <c r="F170" s="37"/>
      <c r="G170" s="20"/>
      <c r="H170" s="21"/>
    </row>
    <row r="171" spans="3:8" x14ac:dyDescent="0.25">
      <c r="C171" s="20"/>
      <c r="D171" s="20"/>
      <c r="E171" s="21"/>
      <c r="F171" s="37"/>
      <c r="G171" s="20"/>
      <c r="H171" s="21"/>
    </row>
    <row r="172" spans="3:8" x14ac:dyDescent="0.25">
      <c r="C172" s="20"/>
      <c r="D172" s="20"/>
      <c r="E172" s="21"/>
      <c r="F172" s="37"/>
      <c r="G172" s="20"/>
      <c r="H172" s="21"/>
    </row>
    <row r="173" spans="3:8" x14ac:dyDescent="0.25">
      <c r="C173" s="20"/>
      <c r="D173" s="20"/>
      <c r="E173" s="21"/>
      <c r="F173" s="37"/>
      <c r="G173" s="20"/>
      <c r="H173" s="21"/>
    </row>
    <row r="174" spans="3:8" x14ac:dyDescent="0.25">
      <c r="C174" s="20"/>
      <c r="D174" s="20"/>
      <c r="E174" s="21"/>
      <c r="F174" s="37"/>
      <c r="G174" s="20"/>
      <c r="H174" s="21"/>
    </row>
    <row r="175" spans="3:8" x14ac:dyDescent="0.25">
      <c r="C175" s="20"/>
      <c r="D175" s="20"/>
      <c r="E175" s="21"/>
      <c r="F175" s="37"/>
      <c r="G175" s="20"/>
      <c r="H175" s="21"/>
    </row>
    <row r="176" spans="3:8" x14ac:dyDescent="0.25">
      <c r="C176" s="20"/>
      <c r="D176" s="20"/>
      <c r="E176" s="21"/>
      <c r="F176" s="37"/>
      <c r="G176" s="20"/>
      <c r="H176" s="21"/>
    </row>
    <row r="177" spans="3:8" x14ac:dyDescent="0.25">
      <c r="C177" s="20"/>
      <c r="D177" s="20"/>
      <c r="E177" s="21"/>
      <c r="F177" s="37"/>
      <c r="G177" s="20"/>
      <c r="H177" s="21"/>
    </row>
    <row r="178" spans="3:8" x14ac:dyDescent="0.25">
      <c r="C178" s="20"/>
      <c r="D178" s="20"/>
      <c r="E178" s="21"/>
      <c r="F178" s="37"/>
      <c r="G178" s="20"/>
      <c r="H178" s="21"/>
    </row>
    <row r="179" spans="3:8" x14ac:dyDescent="0.25">
      <c r="C179" s="20"/>
      <c r="D179" s="20"/>
      <c r="E179" s="21"/>
      <c r="F179" s="37"/>
      <c r="G179" s="20"/>
      <c r="H179" s="21"/>
    </row>
    <row r="180" spans="3:8" x14ac:dyDescent="0.25">
      <c r="C180" s="20"/>
      <c r="D180" s="20"/>
      <c r="E180" s="21"/>
      <c r="F180" s="37"/>
      <c r="G180" s="20"/>
      <c r="H180" s="21"/>
    </row>
    <row r="181" spans="3:8" x14ac:dyDescent="0.25">
      <c r="C181" s="20"/>
      <c r="D181" s="20"/>
      <c r="E181" s="21"/>
      <c r="F181" s="37"/>
      <c r="G181" s="20"/>
      <c r="H181" s="21"/>
    </row>
    <row r="182" spans="3:8" x14ac:dyDescent="0.25">
      <c r="C182" s="20"/>
      <c r="D182" s="20"/>
      <c r="E182" s="21"/>
      <c r="F182" s="37"/>
      <c r="G182" s="20"/>
      <c r="H182" s="21"/>
    </row>
    <row r="183" spans="3:8" x14ac:dyDescent="0.25">
      <c r="C183" s="20"/>
      <c r="D183" s="20"/>
      <c r="E183" s="21"/>
      <c r="F183" s="37"/>
      <c r="G183" s="20"/>
      <c r="H183" s="21"/>
    </row>
    <row r="184" spans="3:8" x14ac:dyDescent="0.25">
      <c r="C184" s="20"/>
      <c r="D184" s="20"/>
      <c r="E184" s="21"/>
      <c r="F184" s="37"/>
      <c r="G184" s="20"/>
      <c r="H184" s="21"/>
    </row>
    <row r="185" spans="3:8" x14ac:dyDescent="0.25">
      <c r="C185" s="20"/>
      <c r="D185" s="20"/>
      <c r="E185" s="21"/>
      <c r="F185" s="37"/>
      <c r="G185" s="20"/>
      <c r="H185" s="21"/>
    </row>
    <row r="186" spans="3:8" x14ac:dyDescent="0.25">
      <c r="C186" s="20"/>
      <c r="D186" s="20"/>
      <c r="E186" s="21"/>
      <c r="F186" s="37"/>
      <c r="G186" s="20"/>
      <c r="H186" s="21"/>
    </row>
    <row r="187" spans="3:8" x14ac:dyDescent="0.25">
      <c r="C187" s="20"/>
      <c r="D187" s="20"/>
      <c r="E187" s="21"/>
      <c r="F187" s="37"/>
      <c r="G187" s="20"/>
      <c r="H187" s="21"/>
    </row>
    <row r="188" spans="3:8" x14ac:dyDescent="0.25">
      <c r="C188" s="20"/>
      <c r="D188" s="20"/>
      <c r="E188" s="21"/>
      <c r="F188" s="37"/>
      <c r="G188" s="20"/>
      <c r="H188" s="21"/>
    </row>
    <row r="189" spans="3:8" x14ac:dyDescent="0.25">
      <c r="C189" s="20"/>
      <c r="D189" s="20"/>
      <c r="E189" s="21"/>
      <c r="F189" s="37"/>
      <c r="G189" s="20"/>
      <c r="H189" s="21"/>
    </row>
    <row r="190" spans="3:8" x14ac:dyDescent="0.25">
      <c r="C190" s="20"/>
      <c r="D190" s="20"/>
      <c r="E190" s="21"/>
      <c r="F190" s="37"/>
      <c r="G190" s="20"/>
      <c r="H190" s="21"/>
    </row>
    <row r="191" spans="3:8" x14ac:dyDescent="0.25">
      <c r="C191" s="20"/>
      <c r="D191" s="20"/>
      <c r="E191" s="21"/>
      <c r="F191" s="37"/>
      <c r="G191" s="20"/>
      <c r="H191" s="21"/>
    </row>
    <row r="192" spans="3:8" x14ac:dyDescent="0.25">
      <c r="C192" s="20"/>
      <c r="D192" s="20"/>
      <c r="E192" s="21"/>
      <c r="F192" s="37"/>
      <c r="G192" s="20"/>
      <c r="H192" s="21"/>
    </row>
    <row r="193" spans="3:8" x14ac:dyDescent="0.25">
      <c r="C193" s="20"/>
      <c r="D193" s="20"/>
      <c r="E193" s="21"/>
      <c r="F193" s="37"/>
      <c r="G193" s="20"/>
      <c r="H193" s="21"/>
    </row>
    <row r="194" spans="3:8" x14ac:dyDescent="0.25">
      <c r="C194" s="20"/>
      <c r="D194" s="20"/>
      <c r="E194" s="21"/>
      <c r="F194" s="37"/>
      <c r="G194" s="20"/>
      <c r="H194" s="21"/>
    </row>
    <row r="195" spans="3:8" x14ac:dyDescent="0.25">
      <c r="C195" s="20"/>
      <c r="D195" s="20"/>
      <c r="E195" s="21"/>
      <c r="F195" s="37"/>
      <c r="G195" s="20"/>
      <c r="H195" s="21"/>
    </row>
    <row r="196" spans="3:8" x14ac:dyDescent="0.25">
      <c r="C196" s="20"/>
      <c r="D196" s="20"/>
      <c r="E196" s="21"/>
      <c r="F196" s="37"/>
      <c r="G196" s="20"/>
      <c r="H196" s="21"/>
    </row>
    <row r="197" spans="3:8" x14ac:dyDescent="0.25">
      <c r="C197" s="20"/>
      <c r="D197" s="20"/>
      <c r="E197" s="21"/>
      <c r="F197" s="37"/>
      <c r="G197" s="20"/>
      <c r="H197" s="21"/>
    </row>
    <row r="198" spans="3:8" x14ac:dyDescent="0.25">
      <c r="C198" s="20"/>
      <c r="D198" s="20"/>
      <c r="E198" s="21"/>
      <c r="F198" s="37"/>
      <c r="G198" s="20"/>
      <c r="H198" s="21"/>
    </row>
    <row r="199" spans="3:8" x14ac:dyDescent="0.25">
      <c r="C199" s="20"/>
      <c r="D199" s="20"/>
      <c r="E199" s="21"/>
      <c r="F199" s="37"/>
      <c r="G199" s="20"/>
      <c r="H199" s="21"/>
    </row>
    <row r="200" spans="3:8" x14ac:dyDescent="0.25">
      <c r="C200" s="20"/>
      <c r="D200" s="20"/>
      <c r="E200" s="21"/>
      <c r="F200" s="37"/>
      <c r="G200" s="20"/>
      <c r="H200" s="21"/>
    </row>
    <row r="201" spans="3:8" x14ac:dyDescent="0.25">
      <c r="C201" s="20"/>
      <c r="D201" s="20"/>
      <c r="E201" s="21"/>
      <c r="F201" s="37"/>
      <c r="G201" s="20"/>
      <c r="H201" s="21"/>
    </row>
    <row r="202" spans="3:8" x14ac:dyDescent="0.25">
      <c r="C202" s="20"/>
      <c r="D202" s="20"/>
      <c r="E202" s="21"/>
      <c r="F202" s="37"/>
      <c r="G202" s="20"/>
      <c r="H202" s="21"/>
    </row>
    <row r="203" spans="3:8" x14ac:dyDescent="0.25">
      <c r="C203" s="20"/>
      <c r="D203" s="20"/>
      <c r="E203" s="21"/>
      <c r="F203" s="37"/>
      <c r="G203" s="20"/>
      <c r="H203" s="21"/>
    </row>
    <row r="204" spans="3:8" x14ac:dyDescent="0.25">
      <c r="C204" s="20"/>
      <c r="D204" s="20"/>
      <c r="E204" s="21"/>
      <c r="F204" s="37"/>
      <c r="G204" s="20"/>
      <c r="H204" s="21"/>
    </row>
    <row r="205" spans="3:8" x14ac:dyDescent="0.25">
      <c r="C205" s="20"/>
      <c r="D205" s="20"/>
      <c r="E205" s="21"/>
      <c r="F205" s="37"/>
      <c r="G205" s="20"/>
      <c r="H205" s="21"/>
    </row>
    <row r="206" spans="3:8" x14ac:dyDescent="0.25">
      <c r="C206" s="20"/>
      <c r="D206" s="20"/>
      <c r="E206" s="21"/>
      <c r="F206" s="37"/>
      <c r="G206" s="20"/>
      <c r="H206" s="21"/>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1" workbookViewId="0">
      <selection activeCell="H13" sqref="H13"/>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6"/>
  </cols>
  <sheetData>
    <row r="2" spans="3:25" ht="16.5" customHeight="1" x14ac:dyDescent="0.35">
      <c r="D2" s="105" t="s">
        <v>151</v>
      </c>
      <c r="E2" s="106"/>
      <c r="F2" s="106"/>
      <c r="G2" s="106"/>
      <c r="H2" s="106"/>
    </row>
    <row r="3" spans="3:25" ht="15" customHeight="1" x14ac:dyDescent="0.25">
      <c r="D3" s="107" t="s">
        <v>200</v>
      </c>
      <c r="E3" s="108"/>
      <c r="F3" s="108"/>
      <c r="G3" s="108"/>
      <c r="H3" s="109"/>
    </row>
    <row r="4" spans="3:25" ht="15" customHeight="1" x14ac:dyDescent="0.25">
      <c r="D4" s="107" t="s">
        <v>201</v>
      </c>
      <c r="E4" s="108"/>
      <c r="F4" s="108"/>
      <c r="G4" s="108"/>
      <c r="H4" s="109"/>
    </row>
    <row r="5" spans="3:25" ht="15" customHeight="1" x14ac:dyDescent="0.25">
      <c r="D5" s="107" t="s">
        <v>202</v>
      </c>
      <c r="E5" s="108"/>
      <c r="F5" s="108"/>
      <c r="G5" s="108"/>
      <c r="H5" s="109"/>
      <c r="V5" s="53"/>
      <c r="W5" s="53"/>
      <c r="X5" s="53"/>
      <c r="Y5" s="53"/>
    </row>
    <row r="6" spans="3:25" ht="15.75" thickBot="1" x14ac:dyDescent="0.3">
      <c r="V6" s="53"/>
      <c r="W6" s="53"/>
      <c r="X6" s="53"/>
      <c r="Y6" s="53"/>
    </row>
    <row r="7" spans="3:25" ht="45" x14ac:dyDescent="0.25">
      <c r="C7" s="6" t="s">
        <v>0</v>
      </c>
      <c r="D7" s="6" t="s">
        <v>1</v>
      </c>
      <c r="E7" s="17" t="s">
        <v>2</v>
      </c>
      <c r="F7" s="26" t="s">
        <v>30</v>
      </c>
      <c r="G7" s="18" t="s">
        <v>3</v>
      </c>
      <c r="H7" s="6" t="s">
        <v>4</v>
      </c>
      <c r="I7" s="88" t="s">
        <v>150</v>
      </c>
      <c r="J7" s="54" t="s">
        <v>79</v>
      </c>
      <c r="K7" s="55" t="s">
        <v>80</v>
      </c>
      <c r="L7" s="55" t="s">
        <v>81</v>
      </c>
      <c r="M7" s="55" t="s">
        <v>82</v>
      </c>
      <c r="N7" s="56">
        <v>1</v>
      </c>
      <c r="O7" s="56">
        <v>0</v>
      </c>
      <c r="V7" s="53"/>
      <c r="W7" s="53"/>
      <c r="X7" s="53"/>
      <c r="Y7" s="53"/>
    </row>
    <row r="8" spans="3:25" ht="240" x14ac:dyDescent="0.25">
      <c r="C8" s="3" t="s">
        <v>55</v>
      </c>
      <c r="D8" s="3">
        <v>4</v>
      </c>
      <c r="E8" s="49" t="s">
        <v>63</v>
      </c>
      <c r="F8" s="68" t="s">
        <v>79</v>
      </c>
      <c r="G8" s="96">
        <f>IF(F8=J7,J8*D8)+IF(F8=K7,K8*D8)</f>
        <v>4</v>
      </c>
      <c r="H8" s="4" t="s">
        <v>231</v>
      </c>
      <c r="I8" s="89"/>
      <c r="J8" s="56">
        <v>1</v>
      </c>
      <c r="K8" s="56">
        <v>0</v>
      </c>
      <c r="N8" s="56">
        <f>IF(F8=J7,N7)+IF(F8=K7,N7)+IF(F8=L7,N7)+IF(F8=M7,N7)+IF(F8=O7,O7)</f>
        <v>1</v>
      </c>
      <c r="Q8" s="56">
        <f>D8*N8</f>
        <v>4</v>
      </c>
      <c r="V8" s="53"/>
      <c r="W8" s="53"/>
      <c r="X8" s="53"/>
      <c r="Y8" s="53"/>
    </row>
    <row r="9" spans="3:25" ht="165" x14ac:dyDescent="0.25">
      <c r="C9" s="3" t="s">
        <v>56</v>
      </c>
      <c r="D9" s="3">
        <v>3</v>
      </c>
      <c r="E9" s="50" t="s">
        <v>64</v>
      </c>
      <c r="F9" s="68" t="s">
        <v>82</v>
      </c>
      <c r="G9" s="96">
        <f>IF(F9=J7,J9*D9)+IF(F9=K7,K9*D9)+IF(F9=L7,L9*D9)+IF(F9=M7,M9*D9)</f>
        <v>0.75</v>
      </c>
      <c r="H9" s="4" t="s">
        <v>232</v>
      </c>
      <c r="I9" s="89"/>
      <c r="J9" s="56">
        <v>1</v>
      </c>
      <c r="K9" s="56">
        <v>0.75</v>
      </c>
      <c r="L9" s="56">
        <v>0.5</v>
      </c>
      <c r="M9" s="56">
        <v>0.25</v>
      </c>
      <c r="N9" s="56">
        <f>IF(F9=J7,N7)+IF(F9=K7,N7)+IF(F9=L7,N7)+IF(F9=M7,N7)+IF(F9=O7,O7)</f>
        <v>1</v>
      </c>
      <c r="Q9" s="56">
        <f>D9*N9</f>
        <v>3</v>
      </c>
      <c r="V9" s="53"/>
      <c r="W9" s="53"/>
      <c r="X9" s="53"/>
      <c r="Y9" s="53"/>
    </row>
    <row r="10" spans="3:25" ht="120" x14ac:dyDescent="0.25">
      <c r="C10" s="3" t="s">
        <v>57</v>
      </c>
      <c r="D10" s="3">
        <v>3</v>
      </c>
      <c r="E10" s="50" t="s">
        <v>65</v>
      </c>
      <c r="F10" s="51"/>
      <c r="G10" s="96">
        <f>IF(F10=J7,J10*D10)+IF(F10=K7,K10*D10)+IF(F10=L7,L10*D10)</f>
        <v>0</v>
      </c>
      <c r="H10" s="4"/>
      <c r="I10" s="89"/>
      <c r="J10" s="56">
        <v>1</v>
      </c>
      <c r="K10" s="56">
        <v>0.5</v>
      </c>
      <c r="L10" s="56">
        <v>0</v>
      </c>
      <c r="N10" s="56">
        <f>IF(F10=J7,N7)+IF(F10=K7,N7)+IF(F10=L7,N7)+IF(F10=M7,N7)+IF(F10=O7,O7)</f>
        <v>0</v>
      </c>
      <c r="Q10" s="56">
        <f>D10*N10</f>
        <v>0</v>
      </c>
      <c r="V10" s="53"/>
      <c r="W10" s="53"/>
      <c r="X10" s="53"/>
      <c r="Y10" s="53"/>
    </row>
    <row r="11" spans="3:25" ht="180" x14ac:dyDescent="0.25">
      <c r="C11" s="3" t="s">
        <v>58</v>
      </c>
      <c r="D11" s="3">
        <v>3</v>
      </c>
      <c r="E11" s="50" t="s">
        <v>143</v>
      </c>
      <c r="F11" s="51" t="s">
        <v>79</v>
      </c>
      <c r="G11" s="96">
        <f>IF(F11=J7,J11*D11)+IF(F11=K7,K11*D11)+IF(F11=L7,L11*D11)</f>
        <v>3</v>
      </c>
      <c r="H11" s="4" t="s">
        <v>233</v>
      </c>
      <c r="I11" s="90"/>
      <c r="J11" s="56">
        <v>1</v>
      </c>
      <c r="K11" s="56">
        <v>0.5</v>
      </c>
      <c r="L11" s="56">
        <v>0</v>
      </c>
      <c r="N11" s="56">
        <f>IF(F11=J7,N7)+IF(F11=K7,N7)+IF(F11=L7,N7)+IF(F11=M7,N7)+IF(F11=O7,O7)</f>
        <v>1</v>
      </c>
      <c r="O11" s="73"/>
      <c r="P11" s="73"/>
      <c r="Q11" s="56">
        <f t="shared" ref="Q11:Q15" si="0">D11*N11</f>
        <v>3</v>
      </c>
      <c r="V11" s="53"/>
      <c r="W11" s="53"/>
      <c r="X11" s="53"/>
      <c r="Y11" s="53"/>
    </row>
    <row r="12" spans="3:25" ht="90" x14ac:dyDescent="0.25">
      <c r="C12" s="3" t="s">
        <v>59</v>
      </c>
      <c r="D12" s="3">
        <v>2</v>
      </c>
      <c r="E12" s="50" t="s">
        <v>66</v>
      </c>
      <c r="F12" s="51" t="s">
        <v>79</v>
      </c>
      <c r="G12" s="96">
        <f>IF(F12=J7,J12*D12)+IF(F12=K7,K12*D12)</f>
        <v>2</v>
      </c>
      <c r="H12" s="4" t="s">
        <v>234</v>
      </c>
      <c r="I12" s="90"/>
      <c r="J12" s="56">
        <v>1</v>
      </c>
      <c r="K12" s="56">
        <v>0</v>
      </c>
      <c r="N12" s="56">
        <f>IF(F12=J7,N7)+IF(F12=K7,N7)+IF(F12=L7,N7)+IF(F12=M7,N7)+IF(F12=O7,O7)</f>
        <v>1</v>
      </c>
      <c r="Q12" s="56">
        <f t="shared" si="0"/>
        <v>2</v>
      </c>
      <c r="V12" s="53"/>
      <c r="W12" s="53"/>
      <c r="X12" s="53"/>
      <c r="Y12" s="53"/>
    </row>
    <row r="13" spans="3:25" ht="195" x14ac:dyDescent="0.25">
      <c r="C13" s="3" t="s">
        <v>60</v>
      </c>
      <c r="D13" s="11">
        <v>2</v>
      </c>
      <c r="E13" s="50" t="s">
        <v>67</v>
      </c>
      <c r="F13" s="51" t="s">
        <v>80</v>
      </c>
      <c r="G13" s="96">
        <f>IF(F13=J7,J13*D13)+IF(F13=K7,K13*D13)+IF(F13=L7,L13*D13)</f>
        <v>1</v>
      </c>
      <c r="H13" s="4" t="s">
        <v>246</v>
      </c>
      <c r="I13" s="89"/>
      <c r="J13" s="56">
        <v>1</v>
      </c>
      <c r="K13" s="56">
        <v>0.5</v>
      </c>
      <c r="L13" s="56">
        <v>0.25</v>
      </c>
      <c r="N13" s="56">
        <f>IF(F13=J7,N7)+IF(F13=K7,N7)+IF(F13=L7,N7)+IF(F13=M7,N7)+IF(F13=O7,O7)</f>
        <v>1</v>
      </c>
      <c r="Q13" s="56">
        <f t="shared" si="0"/>
        <v>2</v>
      </c>
      <c r="V13" s="53"/>
      <c r="W13" s="53"/>
      <c r="X13" s="53"/>
      <c r="Y13" s="53"/>
    </row>
    <row r="14" spans="3:25" ht="135" x14ac:dyDescent="0.25">
      <c r="C14" s="3" t="s">
        <v>61</v>
      </c>
      <c r="D14" s="11">
        <v>3</v>
      </c>
      <c r="E14" s="50" t="s">
        <v>68</v>
      </c>
      <c r="F14" s="51" t="s">
        <v>80</v>
      </c>
      <c r="G14" s="96">
        <f>IF(F14=J7,J14*D14)+IF(F14=K7,K14*D14)+IF(F14=L7,L14*D14)</f>
        <v>0.75</v>
      </c>
      <c r="H14" s="4" t="s">
        <v>235</v>
      </c>
      <c r="I14" s="89"/>
      <c r="J14" s="56">
        <v>1</v>
      </c>
      <c r="K14" s="56">
        <v>0.25</v>
      </c>
      <c r="L14" s="56">
        <v>0</v>
      </c>
      <c r="N14" s="56">
        <f>IF(F14=J7,N7)+IF(F14=K7,N7)+IF(F14=L7,N7)+IF(F14=M7,N7)+IF(F14=O7,O7)</f>
        <v>1</v>
      </c>
      <c r="Q14" s="56">
        <f t="shared" si="0"/>
        <v>3</v>
      </c>
      <c r="V14" s="53"/>
      <c r="W14" s="53"/>
      <c r="X14" s="53"/>
      <c r="Y14" s="53"/>
    </row>
    <row r="15" spans="3:25" ht="75.75" thickBot="1" x14ac:dyDescent="0.3">
      <c r="C15" s="3" t="s">
        <v>62</v>
      </c>
      <c r="D15" s="3">
        <v>4</v>
      </c>
      <c r="E15" s="50" t="s">
        <v>69</v>
      </c>
      <c r="F15" s="52" t="s">
        <v>79</v>
      </c>
      <c r="G15" s="96">
        <f>IF(F15=J7,J15*D15)+IF(F15=K7,K15*D15)+IF(F15=L7,L15*D15)</f>
        <v>4</v>
      </c>
      <c r="H15" s="4"/>
      <c r="I15" s="89"/>
      <c r="J15" s="56">
        <v>1</v>
      </c>
      <c r="K15" s="56">
        <v>0.25</v>
      </c>
      <c r="L15" s="56">
        <v>0</v>
      </c>
      <c r="N15" s="56">
        <f>IF(F15=J7,N7)+IF(F15=K7,N7)+IF(F15=L7,N7)+IF(F15=M7,N7)+IF(F15=O7,O7)</f>
        <v>1</v>
      </c>
      <c r="Q15" s="56">
        <f t="shared" si="0"/>
        <v>4</v>
      </c>
      <c r="V15" s="53"/>
      <c r="W15" s="53"/>
      <c r="X15" s="53"/>
      <c r="Y15" s="53"/>
    </row>
    <row r="16" spans="3:25" x14ac:dyDescent="0.25">
      <c r="G16" s="63"/>
      <c r="H16" s="8"/>
      <c r="V16" s="53"/>
      <c r="W16" s="53"/>
      <c r="X16" s="53"/>
      <c r="Y16" s="53"/>
    </row>
    <row r="17" spans="3:25" ht="15" customHeight="1" x14ac:dyDescent="0.25">
      <c r="C17" s="103" t="s">
        <v>70</v>
      </c>
      <c r="D17" s="103"/>
      <c r="E17" s="103"/>
      <c r="F17" s="75">
        <f>D8+D9+D10+D11+D12+D13+D14+D15</f>
        <v>24</v>
      </c>
      <c r="G17" s="64"/>
      <c r="V17" s="53"/>
      <c r="W17" s="53"/>
      <c r="X17" s="53"/>
      <c r="Y17" s="53"/>
    </row>
    <row r="18" spans="3:25" ht="15" customHeight="1" x14ac:dyDescent="0.25">
      <c r="C18" s="104" t="s">
        <v>148</v>
      </c>
      <c r="D18" s="104"/>
      <c r="E18" s="104"/>
      <c r="F18" s="65">
        <f>Q15+Q14+Q13+Q12+Q11+Q10+Q9+Q8</f>
        <v>21</v>
      </c>
      <c r="G18" s="64"/>
      <c r="V18" s="53"/>
      <c r="W18" s="53"/>
      <c r="X18" s="53"/>
      <c r="Y18" s="53"/>
    </row>
    <row r="19" spans="3:25" x14ac:dyDescent="0.25">
      <c r="C19" s="104" t="s">
        <v>52</v>
      </c>
      <c r="D19" s="103"/>
      <c r="E19" s="103"/>
      <c r="F19" s="65">
        <f>G8+G9+G10+G11+G12+G13+G14+G15</f>
        <v>15.5</v>
      </c>
      <c r="G19" s="64"/>
      <c r="V19" s="53"/>
      <c r="W19" s="53"/>
      <c r="X19" s="53"/>
      <c r="Y19" s="53"/>
    </row>
    <row r="20" spans="3:25" x14ac:dyDescent="0.25">
      <c r="C20" s="104" t="s">
        <v>53</v>
      </c>
      <c r="D20" s="103"/>
      <c r="E20" s="103"/>
      <c r="F20" s="66">
        <f>F19/F18</f>
        <v>0.73809523809523814</v>
      </c>
      <c r="G20" s="64"/>
      <c r="V20" s="53"/>
      <c r="W20" s="53"/>
      <c r="X20" s="53"/>
      <c r="Y20" s="53"/>
    </row>
    <row r="21" spans="3:25" x14ac:dyDescent="0.25">
      <c r="G21" s="64"/>
      <c r="V21" s="53"/>
      <c r="W21" s="53"/>
      <c r="X21" s="53"/>
      <c r="Y21" s="53"/>
    </row>
    <row r="22" spans="3:25" x14ac:dyDescent="0.25">
      <c r="G22" s="64"/>
      <c r="V22" s="53"/>
      <c r="W22" s="53"/>
      <c r="X22" s="53"/>
      <c r="Y22" s="53"/>
    </row>
    <row r="23" spans="3:25" x14ac:dyDescent="0.25">
      <c r="G23" s="64"/>
      <c r="V23" s="53"/>
      <c r="W23" s="53"/>
      <c r="X23" s="53"/>
      <c r="Y23" s="53"/>
    </row>
    <row r="24" spans="3:25" x14ac:dyDescent="0.25">
      <c r="G24" s="64"/>
      <c r="V24" s="53"/>
      <c r="W24" s="53"/>
      <c r="X24" s="53"/>
      <c r="Y24" s="53"/>
    </row>
    <row r="25" spans="3:25" x14ac:dyDescent="0.25">
      <c r="G25" s="64"/>
      <c r="V25" s="53"/>
      <c r="W25" s="53"/>
      <c r="X25" s="53"/>
      <c r="Y25" s="53"/>
    </row>
    <row r="26" spans="3:25" x14ac:dyDescent="0.25">
      <c r="G26" s="64"/>
      <c r="V26" s="53"/>
      <c r="W26" s="53"/>
      <c r="X26" s="53"/>
      <c r="Y26" s="53"/>
    </row>
    <row r="27" spans="3:25" x14ac:dyDescent="0.25">
      <c r="G27" s="64"/>
      <c r="V27" s="53"/>
      <c r="W27" s="53"/>
      <c r="X27" s="53"/>
      <c r="Y27" s="53"/>
    </row>
    <row r="28" spans="3:25" x14ac:dyDescent="0.25">
      <c r="G28" s="64"/>
      <c r="V28" s="53"/>
      <c r="W28" s="53"/>
      <c r="X28" s="53"/>
      <c r="Y28" s="53"/>
    </row>
    <row r="29" spans="3:25" x14ac:dyDescent="0.25">
      <c r="G29" s="64"/>
      <c r="V29" s="53"/>
      <c r="W29" s="53"/>
      <c r="X29" s="53"/>
      <c r="Y29" s="53"/>
    </row>
    <row r="30" spans="3:25" x14ac:dyDescent="0.25">
      <c r="G30" s="64"/>
      <c r="V30" s="53"/>
      <c r="W30" s="53"/>
      <c r="X30" s="53"/>
      <c r="Y30" s="53"/>
    </row>
    <row r="31" spans="3:25" x14ac:dyDescent="0.25">
      <c r="G31" s="64"/>
      <c r="V31" s="53"/>
      <c r="W31" s="53"/>
      <c r="X31" s="53"/>
      <c r="Y31" s="53"/>
    </row>
    <row r="32" spans="3:25" x14ac:dyDescent="0.25">
      <c r="V32" s="53"/>
      <c r="W32" s="53"/>
      <c r="X32" s="53"/>
      <c r="Y32" s="53"/>
    </row>
    <row r="33" spans="22:25" x14ac:dyDescent="0.25">
      <c r="V33" s="53"/>
      <c r="W33" s="53"/>
      <c r="X33" s="53"/>
      <c r="Y33" s="53"/>
    </row>
    <row r="34" spans="22:25" x14ac:dyDescent="0.25">
      <c r="V34" s="53"/>
      <c r="W34" s="53"/>
      <c r="X34" s="53"/>
      <c r="Y34" s="53"/>
    </row>
    <row r="35" spans="22:25" x14ac:dyDescent="0.25">
      <c r="V35" s="53"/>
      <c r="W35" s="53"/>
      <c r="X35" s="53"/>
      <c r="Y35" s="53"/>
    </row>
    <row r="36" spans="22:25" x14ac:dyDescent="0.25">
      <c r="V36" s="53"/>
      <c r="W36" s="53"/>
      <c r="X36" s="53"/>
      <c r="Y36" s="53"/>
    </row>
    <row r="37" spans="22:25" x14ac:dyDescent="0.25">
      <c r="V37" s="53"/>
      <c r="W37" s="53"/>
      <c r="X37" s="53"/>
      <c r="Y37" s="53"/>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B10" workbookViewId="0">
      <selection activeCell="G13" sqref="G13"/>
    </sheetView>
  </sheetViews>
  <sheetFormatPr defaultRowHeight="15" x14ac:dyDescent="0.25"/>
  <cols>
    <col min="3" max="3" width="11.42578125" style="2" customWidth="1"/>
    <col min="4" max="4" width="18.140625" style="2" customWidth="1"/>
    <col min="5" max="5" width="59.5703125" style="42" customWidth="1"/>
    <col min="6" max="6" width="14.5703125" style="2" customWidth="1"/>
    <col min="7" max="7" width="12.85546875" style="2" customWidth="1"/>
    <col min="8" max="8" width="35.7109375" style="1" customWidth="1"/>
    <col min="9" max="9" width="35.7109375" customWidth="1"/>
    <col min="10" max="20" width="9.140625" style="56"/>
  </cols>
  <sheetData>
    <row r="2" spans="3:18" ht="16.5" customHeight="1" x14ac:dyDescent="0.35">
      <c r="D2" s="105" t="s">
        <v>151</v>
      </c>
      <c r="E2" s="106"/>
      <c r="F2" s="106"/>
      <c r="G2" s="106"/>
      <c r="H2" s="106"/>
    </row>
    <row r="3" spans="3:18" ht="15" customHeight="1" x14ac:dyDescent="0.25">
      <c r="D3" s="107" t="s">
        <v>200</v>
      </c>
      <c r="E3" s="108"/>
      <c r="F3" s="108"/>
      <c r="G3" s="108"/>
      <c r="H3" s="109"/>
    </row>
    <row r="4" spans="3:18" ht="15" customHeight="1" x14ac:dyDescent="0.25">
      <c r="D4" s="107" t="s">
        <v>201</v>
      </c>
      <c r="E4" s="108"/>
      <c r="F4" s="108"/>
      <c r="G4" s="108"/>
      <c r="H4" s="109"/>
    </row>
    <row r="5" spans="3:18" ht="15" customHeight="1" x14ac:dyDescent="0.25">
      <c r="D5" s="107" t="s">
        <v>202</v>
      </c>
      <c r="E5" s="108"/>
      <c r="F5" s="108"/>
      <c r="G5" s="108"/>
      <c r="H5" s="109"/>
      <c r="M5" s="57"/>
      <c r="N5" s="57"/>
    </row>
    <row r="7" spans="3:18" ht="45.75" thickBot="1" x14ac:dyDescent="0.3">
      <c r="C7" s="6" t="s">
        <v>0</v>
      </c>
      <c r="D7" s="6" t="s">
        <v>1</v>
      </c>
      <c r="E7" s="5" t="s">
        <v>2</v>
      </c>
      <c r="F7" s="12" t="s">
        <v>30</v>
      </c>
      <c r="G7" s="6" t="s">
        <v>3</v>
      </c>
      <c r="H7" s="17" t="s">
        <v>4</v>
      </c>
      <c r="I7" s="88" t="s">
        <v>152</v>
      </c>
      <c r="J7" s="54" t="s">
        <v>79</v>
      </c>
      <c r="K7" s="55" t="s">
        <v>80</v>
      </c>
      <c r="L7" s="55" t="s">
        <v>81</v>
      </c>
      <c r="M7" s="55" t="s">
        <v>82</v>
      </c>
      <c r="N7" s="55" t="s">
        <v>142</v>
      </c>
      <c r="O7" s="56">
        <v>1</v>
      </c>
      <c r="P7" s="56">
        <v>0</v>
      </c>
    </row>
    <row r="8" spans="3:18" ht="240.75" thickBot="1" x14ac:dyDescent="0.3">
      <c r="C8" s="9" t="s">
        <v>71</v>
      </c>
      <c r="D8" s="44">
        <v>3</v>
      </c>
      <c r="E8" s="32" t="s">
        <v>86</v>
      </c>
      <c r="F8" s="26" t="s">
        <v>79</v>
      </c>
      <c r="G8" s="96">
        <f>IF(F8=J7,J8*D8)+IF(F8=K7,K8*D8)+IF(F8=L7,L8*D8)+IF(F8=M7,M8*D8)</f>
        <v>3</v>
      </c>
      <c r="H8" s="91" t="s">
        <v>236</v>
      </c>
      <c r="I8" s="89"/>
      <c r="J8" s="56">
        <v>1</v>
      </c>
      <c r="K8" s="56">
        <v>0.75</v>
      </c>
      <c r="L8" s="56">
        <v>0.5</v>
      </c>
      <c r="M8" s="56">
        <v>0</v>
      </c>
      <c r="O8" s="56">
        <f>IF(F8=J7,O7)+IF(F8=K7,O7)+IF(F8=L7,O7)+IF(F8=M7,O7)+IF(F8=P7,P7)</f>
        <v>1</v>
      </c>
      <c r="R8" s="56">
        <f>D8*O8</f>
        <v>3</v>
      </c>
    </row>
    <row r="9" spans="3:18" ht="255.75" thickBot="1" x14ac:dyDescent="0.3">
      <c r="C9" s="10" t="s">
        <v>72</v>
      </c>
      <c r="D9" s="43">
        <v>3</v>
      </c>
      <c r="E9" s="50" t="s">
        <v>87</v>
      </c>
      <c r="F9" s="30" t="s">
        <v>79</v>
      </c>
      <c r="G9" s="96">
        <f>IF(F9=J7,J9*D9)+IF(F9=K7,K9*D9)+IF(F9=L7,L9*D9)+IF(F9=M7,M9*D9)+IF(F9=M5,N9*D9)</f>
        <v>3</v>
      </c>
      <c r="H9" s="92" t="s">
        <v>251</v>
      </c>
      <c r="I9" s="89"/>
      <c r="J9" s="56">
        <v>1</v>
      </c>
      <c r="K9" s="56">
        <v>0.75</v>
      </c>
      <c r="L9" s="56">
        <v>0.5</v>
      </c>
      <c r="M9" s="56">
        <v>0.25</v>
      </c>
      <c r="N9" s="56">
        <v>0</v>
      </c>
      <c r="O9" s="56">
        <f>IF(F9=J7,O7)+IF(F9=K7,O7)+IF(F9=L7,O7)+IF(F9=M7,O7)+IF(F9=N7,O7)+IF(F9=P7,P7)</f>
        <v>1</v>
      </c>
      <c r="R9" s="56">
        <f>D9*O9</f>
        <v>3</v>
      </c>
    </row>
    <row r="10" spans="3:18" ht="105.75" thickBot="1" x14ac:dyDescent="0.3">
      <c r="C10" s="10" t="s">
        <v>73</v>
      </c>
      <c r="D10" s="45">
        <v>2</v>
      </c>
      <c r="E10" s="50" t="s">
        <v>88</v>
      </c>
      <c r="F10" s="51" t="s">
        <v>81</v>
      </c>
      <c r="G10" s="96">
        <f>IF(F10=J7,J10*D10)+IF(F10=K7,K10*D10)+IF(F10=L7,L10*D10)</f>
        <v>0.5</v>
      </c>
      <c r="H10" s="92" t="s">
        <v>237</v>
      </c>
      <c r="I10" s="89"/>
      <c r="J10" s="56">
        <v>1</v>
      </c>
      <c r="K10" s="56">
        <v>0.5</v>
      </c>
      <c r="L10" s="56">
        <v>0.25</v>
      </c>
      <c r="O10" s="56">
        <f>IF(F10=J7,O7)+IF(F10=K7,O7)+IF(F10=L7,O7)+IF(F10=M7,O7)+IF(F10=P7,P7)</f>
        <v>1</v>
      </c>
      <c r="R10" s="56">
        <f t="shared" ref="R10:R15" si="0">D10*O10</f>
        <v>2</v>
      </c>
    </row>
    <row r="11" spans="3:18" ht="90.75" thickBot="1" x14ac:dyDescent="0.3">
      <c r="C11" s="10" t="s">
        <v>74</v>
      </c>
      <c r="D11" s="43">
        <v>2</v>
      </c>
      <c r="E11" s="50" t="s">
        <v>89</v>
      </c>
      <c r="F11" s="51" t="s">
        <v>79</v>
      </c>
      <c r="G11" s="96">
        <f>IF(F11=J7,J11*D11)+IF(F11=K7,K11*D11)+IF(F11=L7,L11*D11)</f>
        <v>2</v>
      </c>
      <c r="H11" s="92" t="s">
        <v>238</v>
      </c>
      <c r="I11" s="89"/>
      <c r="J11" s="56">
        <v>1</v>
      </c>
      <c r="K11" s="56">
        <v>0.75</v>
      </c>
      <c r="L11" s="56">
        <v>0.25</v>
      </c>
      <c r="O11" s="56">
        <f>IF(F11=J7,O7)+IF(F11=K7,O7)+IF(F11=L7,O7)+IF(F11=M7,O7)+IF(F11=P7,P7)</f>
        <v>1</v>
      </c>
      <c r="R11" s="56">
        <f t="shared" si="0"/>
        <v>2</v>
      </c>
    </row>
    <row r="12" spans="3:18" ht="75.75" thickBot="1" x14ac:dyDescent="0.3">
      <c r="C12" s="10" t="s">
        <v>75</v>
      </c>
      <c r="D12" s="43">
        <v>2</v>
      </c>
      <c r="E12" s="50" t="s">
        <v>90</v>
      </c>
      <c r="F12" s="51" t="s">
        <v>79</v>
      </c>
      <c r="G12" s="96">
        <f>IF(F12=J7,J12*D12)+IF(F12=K7,K12*D12)+IF(F12=L7,L12*D12)</f>
        <v>2</v>
      </c>
      <c r="H12" s="92" t="s">
        <v>239</v>
      </c>
      <c r="I12" s="89"/>
      <c r="J12" s="56">
        <v>1</v>
      </c>
      <c r="K12" s="56">
        <v>0.75</v>
      </c>
      <c r="L12" s="56">
        <v>0.25</v>
      </c>
      <c r="O12" s="56">
        <f>IF(F12=J7,O7)+IF(F12=K7,O7)+IF(F12=L7,O7)+IF(F12=M7,O7)+IF(F12=P7,P7)</f>
        <v>1</v>
      </c>
      <c r="R12" s="56">
        <f t="shared" si="0"/>
        <v>2</v>
      </c>
    </row>
    <row r="13" spans="3:18" ht="225.75" thickBot="1" x14ac:dyDescent="0.3">
      <c r="C13" s="10" t="s">
        <v>76</v>
      </c>
      <c r="D13" s="43">
        <v>3</v>
      </c>
      <c r="E13" s="50" t="s">
        <v>91</v>
      </c>
      <c r="F13" s="51" t="s">
        <v>79</v>
      </c>
      <c r="G13" s="96">
        <f>IF(F13=J7,J13*D13)+IF(F13=K7,K13*D13)+IF(F13=L7,L13*D13)+IF(F13=M7,M13*D13)+IF(F13=N5,N13*D13)</f>
        <v>3</v>
      </c>
      <c r="H13" s="92" t="s">
        <v>242</v>
      </c>
      <c r="I13" s="89"/>
      <c r="J13" s="56">
        <v>1</v>
      </c>
      <c r="K13" s="56">
        <v>0.75</v>
      </c>
      <c r="L13" s="56">
        <v>0.5</v>
      </c>
      <c r="M13" s="56">
        <v>0.25</v>
      </c>
      <c r="N13" s="56">
        <v>0</v>
      </c>
      <c r="O13" s="56">
        <f>IF(F13=J7,O7)+IF(F13=K7,O7)+IF(F13=L7,O7)+IF(F13=M7,O7)+IF(F13=N7,O7)+IF(F13=P7,P7)</f>
        <v>1</v>
      </c>
      <c r="R13" s="56">
        <f t="shared" si="0"/>
        <v>3</v>
      </c>
    </row>
    <row r="14" spans="3:18" ht="150.75" thickBot="1" x14ac:dyDescent="0.3">
      <c r="C14" s="10" t="s">
        <v>77</v>
      </c>
      <c r="D14" s="43">
        <v>3</v>
      </c>
      <c r="E14" s="50" t="s">
        <v>92</v>
      </c>
      <c r="F14" s="51" t="s">
        <v>79</v>
      </c>
      <c r="G14" s="96">
        <f>IF(F14=J7,J14*D14)+IF(F14=K7,K14*D14)+IF(F14=L7,L14*D14)+IF(F14=M7,M14*D14)</f>
        <v>3</v>
      </c>
      <c r="H14" s="92" t="s">
        <v>241</v>
      </c>
      <c r="I14" s="89"/>
      <c r="J14" s="56">
        <v>1</v>
      </c>
      <c r="K14" s="56">
        <v>0.75</v>
      </c>
      <c r="L14" s="56">
        <v>0.5</v>
      </c>
      <c r="M14" s="56">
        <v>0</v>
      </c>
      <c r="O14" s="56">
        <f>IF(F14=J7,O7)+IF(F14=K7,O7)+IF(F14=L7,O7)+IF(F14=M7,O7)+IF(F14=P7,P7)</f>
        <v>1</v>
      </c>
      <c r="R14" s="56">
        <f t="shared" si="0"/>
        <v>3</v>
      </c>
    </row>
    <row r="15" spans="3:18" ht="75.75" thickBot="1" x14ac:dyDescent="0.3">
      <c r="C15" s="10" t="s">
        <v>78</v>
      </c>
      <c r="D15" s="43">
        <v>3</v>
      </c>
      <c r="E15" s="50" t="s">
        <v>93</v>
      </c>
      <c r="F15" s="52" t="s">
        <v>79</v>
      </c>
      <c r="G15" s="96">
        <f>IF(F15=J7,J15*D15)+IF(F15=K7,K15*D15)</f>
        <v>3</v>
      </c>
      <c r="H15" s="92" t="s">
        <v>240</v>
      </c>
      <c r="I15" s="89"/>
      <c r="J15" s="56">
        <v>1</v>
      </c>
      <c r="K15" s="56">
        <v>0</v>
      </c>
      <c r="O15" s="56">
        <f>IF(F15=J7,O7)+IF(F15=K7,O7)+IF(F15=L7,O7)+IF(F15=M7,O7)+IF(F15=P7,P7)</f>
        <v>1</v>
      </c>
      <c r="R15" s="56">
        <f t="shared" si="0"/>
        <v>3</v>
      </c>
    </row>
    <row r="16" spans="3:18" x14ac:dyDescent="0.25">
      <c r="H16" s="8"/>
    </row>
    <row r="17" spans="3:6" x14ac:dyDescent="0.25">
      <c r="C17" s="110" t="s">
        <v>70</v>
      </c>
      <c r="D17" s="111"/>
      <c r="E17" s="112"/>
      <c r="F17" s="75">
        <f>D8+D9+D10+D11+D12+D13+D14+D15</f>
        <v>21</v>
      </c>
    </row>
    <row r="18" spans="3:6" x14ac:dyDescent="0.25">
      <c r="C18" s="113" t="s">
        <v>148</v>
      </c>
      <c r="D18" s="114"/>
      <c r="E18" s="115"/>
      <c r="F18" s="39">
        <f>R15+R14+R13+R12+R11+R10+R9+R8</f>
        <v>21</v>
      </c>
    </row>
    <row r="19" spans="3:6" x14ac:dyDescent="0.25">
      <c r="C19" s="104" t="s">
        <v>52</v>
      </c>
      <c r="D19" s="103"/>
      <c r="E19" s="103"/>
      <c r="F19" s="39">
        <f>G8+G9+G10+G11+G12+G13+G14+G15</f>
        <v>19.5</v>
      </c>
    </row>
    <row r="20" spans="3:6" ht="15.75" thickBot="1" x14ac:dyDescent="0.3">
      <c r="C20" s="104" t="s">
        <v>53</v>
      </c>
      <c r="D20" s="103"/>
      <c r="E20" s="103"/>
      <c r="F20" s="40">
        <f>F19/F18</f>
        <v>0.9285714285714286</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5" workbookViewId="0">
      <selection activeCell="G17" sqref="G17"/>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5" width="9.140625" style="56"/>
  </cols>
  <sheetData>
    <row r="2" spans="3:18" ht="16.5" customHeight="1" x14ac:dyDescent="0.35">
      <c r="D2" s="105" t="s">
        <v>151</v>
      </c>
      <c r="E2" s="106"/>
      <c r="F2" s="106"/>
      <c r="G2" s="106"/>
      <c r="H2" s="106"/>
    </row>
    <row r="3" spans="3:18" ht="15" customHeight="1" x14ac:dyDescent="0.25">
      <c r="D3" s="107" t="s">
        <v>200</v>
      </c>
      <c r="E3" s="108"/>
      <c r="F3" s="108"/>
      <c r="G3" s="108"/>
      <c r="H3" s="109"/>
    </row>
    <row r="4" spans="3:18" ht="15" customHeight="1" x14ac:dyDescent="0.25">
      <c r="D4" s="107" t="s">
        <v>201</v>
      </c>
      <c r="E4" s="108"/>
      <c r="F4" s="108"/>
      <c r="G4" s="108"/>
      <c r="H4" s="109"/>
    </row>
    <row r="5" spans="3:18" ht="15" customHeight="1" x14ac:dyDescent="0.25">
      <c r="D5" s="107" t="s">
        <v>202</v>
      </c>
      <c r="E5" s="108"/>
      <c r="F5" s="108"/>
      <c r="G5" s="108"/>
      <c r="H5" s="109"/>
    </row>
    <row r="7" spans="3:18" ht="45.75" thickBot="1" x14ac:dyDescent="0.3">
      <c r="C7" s="12" t="s">
        <v>0</v>
      </c>
      <c r="D7" s="12" t="s">
        <v>1</v>
      </c>
      <c r="E7" s="7" t="s">
        <v>2</v>
      </c>
      <c r="F7" s="12" t="s">
        <v>30</v>
      </c>
      <c r="G7" s="12" t="s">
        <v>3</v>
      </c>
      <c r="H7" s="15" t="s">
        <v>149</v>
      </c>
      <c r="I7" s="88" t="s">
        <v>150</v>
      </c>
      <c r="J7" s="54" t="s">
        <v>79</v>
      </c>
      <c r="K7" s="55" t="s">
        <v>80</v>
      </c>
      <c r="L7" s="55" t="s">
        <v>81</v>
      </c>
      <c r="M7" s="55" t="s">
        <v>82</v>
      </c>
      <c r="N7" s="55" t="s">
        <v>142</v>
      </c>
      <c r="O7" s="56">
        <v>1</v>
      </c>
      <c r="P7" s="56">
        <v>0</v>
      </c>
    </row>
    <row r="8" spans="3:18" ht="102" customHeight="1" x14ac:dyDescent="0.25">
      <c r="C8" s="79" t="s">
        <v>154</v>
      </c>
      <c r="D8" s="3">
        <v>3</v>
      </c>
      <c r="E8" s="67" t="s">
        <v>94</v>
      </c>
      <c r="F8" s="69" t="s">
        <v>80</v>
      </c>
      <c r="G8" s="96">
        <f>IF(F8=J7,J8*D8)+IF(F8=K7,K8*D8)+IF(F8=L7,L8*D8)</f>
        <v>0.75</v>
      </c>
      <c r="H8" s="95" t="s">
        <v>252</v>
      </c>
      <c r="I8" s="89"/>
      <c r="J8" s="56">
        <v>1</v>
      </c>
      <c r="K8" s="56">
        <v>0.25</v>
      </c>
      <c r="L8" s="56">
        <v>0</v>
      </c>
      <c r="O8" s="56">
        <f>IF(F8=J7,O7)+IF(F8=K7,O7)+IF(F8=L7,O7)+IF(F8=M7,O7)+IF(F8=P7,P7)</f>
        <v>1</v>
      </c>
      <c r="R8" s="56">
        <f>D8*O8</f>
        <v>3</v>
      </c>
    </row>
    <row r="9" spans="3:18" ht="84.75" customHeight="1" x14ac:dyDescent="0.25">
      <c r="C9" s="79" t="s">
        <v>155</v>
      </c>
      <c r="D9" s="3">
        <v>3</v>
      </c>
      <c r="E9" s="67" t="s">
        <v>95</v>
      </c>
      <c r="F9" s="68" t="s">
        <v>81</v>
      </c>
      <c r="G9" s="96">
        <f>IF(F9=J7,J9*D9)+IF(F9=K7,K9*D9)+IF(F9=L7,L9*D9)</f>
        <v>0</v>
      </c>
      <c r="H9" s="14"/>
      <c r="I9" s="89"/>
      <c r="J9" s="56">
        <v>1</v>
      </c>
      <c r="K9" s="56">
        <v>0.75</v>
      </c>
      <c r="L9" s="56">
        <v>0</v>
      </c>
      <c r="O9" s="56">
        <f>IF(F9=J7,O7)+IF(F9=K7,O7)+IF(F9=L7,O7)+IF(F9=M7,O7)+IF(F9=P7,P7)</f>
        <v>1</v>
      </c>
      <c r="R9" s="56">
        <f>D9*O9</f>
        <v>3</v>
      </c>
    </row>
    <row r="10" spans="3:18" ht="120" customHeight="1" x14ac:dyDescent="0.25">
      <c r="C10" s="79" t="s">
        <v>156</v>
      </c>
      <c r="D10" s="3">
        <v>3</v>
      </c>
      <c r="E10" s="50" t="s">
        <v>96</v>
      </c>
      <c r="F10" s="51" t="s">
        <v>81</v>
      </c>
      <c r="G10" s="96">
        <f>IF(F10=J7,J10*D10)+IF(F10=K7,K10*D10)+IF(F10=L7,L10*D10)</f>
        <v>0</v>
      </c>
      <c r="H10" s="95" t="s">
        <v>243</v>
      </c>
      <c r="I10" s="89"/>
      <c r="J10" s="56">
        <v>1</v>
      </c>
      <c r="K10" s="56">
        <v>0.75</v>
      </c>
      <c r="L10" s="56">
        <v>0</v>
      </c>
      <c r="O10" s="56">
        <f>IF(F10=J7,O7)+IF(F10=K7,O7)+IF(F10=L7,O7)+IF(F10=M7,O7)+IF(F10=P7,P7)</f>
        <v>1</v>
      </c>
      <c r="R10" s="56">
        <f t="shared" ref="R10:R18" si="0">D10*O10</f>
        <v>3</v>
      </c>
    </row>
    <row r="11" spans="3:18" ht="102.75" customHeight="1" x14ac:dyDescent="0.25">
      <c r="C11" s="79" t="s">
        <v>157</v>
      </c>
      <c r="D11" s="3">
        <v>3</v>
      </c>
      <c r="E11" s="50" t="s">
        <v>97</v>
      </c>
      <c r="F11" s="51" t="s">
        <v>80</v>
      </c>
      <c r="G11" s="96">
        <f>IF(F11=J7,J11*D11)+IF(F11=K7,K11*D11)+IF(F11=L7,L11*D11)</f>
        <v>2.25</v>
      </c>
      <c r="H11" s="14" t="s">
        <v>244</v>
      </c>
      <c r="I11" s="89"/>
      <c r="J11" s="56">
        <v>1</v>
      </c>
      <c r="K11" s="56">
        <v>0.75</v>
      </c>
      <c r="L11" s="56">
        <v>0</v>
      </c>
      <c r="O11" s="56">
        <f>IF(F11=J7,O7)+IF(F11=K7,O7)+IF(F11=L7,O7)+IF(F11=M7,O7)+IF(F11=P7,P7)</f>
        <v>1</v>
      </c>
      <c r="R11" s="56">
        <f t="shared" si="0"/>
        <v>3</v>
      </c>
    </row>
    <row r="12" spans="3:18" ht="300" x14ac:dyDescent="0.25">
      <c r="C12" s="93" t="s">
        <v>158</v>
      </c>
      <c r="D12" s="3">
        <v>2</v>
      </c>
      <c r="E12" s="50" t="s">
        <v>98</v>
      </c>
      <c r="F12" s="51" t="s">
        <v>142</v>
      </c>
      <c r="G12" s="96">
        <f>IF(F12=J7,J12*D12)+IF(F12=K7,K12*D12)+IF(F12=L7,L12*D12)+IF(F12=M7,M12*D12)+IF(F12=N7,N12*D12)</f>
        <v>0</v>
      </c>
      <c r="H12" s="14"/>
      <c r="I12" s="89"/>
      <c r="J12" s="56">
        <v>1</v>
      </c>
      <c r="K12" s="56">
        <v>0.75</v>
      </c>
      <c r="L12" s="56">
        <v>0.5</v>
      </c>
      <c r="M12" s="56">
        <v>0.25</v>
      </c>
      <c r="N12" s="56">
        <v>0</v>
      </c>
      <c r="O12" s="56">
        <f>IF(F12=J7,O7)+IF(F12=K7,O7)+IF(F12=L7,O7)+IF(F12=M7,O7)+IF(F12=N7,O7)+IF(F12=P7,P7)</f>
        <v>1</v>
      </c>
      <c r="R12" s="56">
        <f t="shared" si="0"/>
        <v>2</v>
      </c>
    </row>
    <row r="13" spans="3:18" ht="125.25" customHeight="1" x14ac:dyDescent="0.25">
      <c r="C13" s="93" t="s">
        <v>159</v>
      </c>
      <c r="D13" s="3">
        <v>3</v>
      </c>
      <c r="E13" s="50" t="s">
        <v>99</v>
      </c>
      <c r="F13" s="51" t="s">
        <v>81</v>
      </c>
      <c r="G13" s="96">
        <f>IF(F13=J7,J13*D13)+IF(F13=K7,K13*D13)+IF(F13=L7,L13*D13)</f>
        <v>0</v>
      </c>
      <c r="H13" s="14"/>
      <c r="I13" s="89"/>
      <c r="J13" s="56">
        <v>1</v>
      </c>
      <c r="K13" s="56">
        <v>0.75</v>
      </c>
      <c r="L13" s="56">
        <v>0</v>
      </c>
      <c r="O13" s="56">
        <f>IF(F13=J7,O7)+IF(F13=K7,O7)+IF(F13=L7,O7)+IF(F13=M7,O7)+IF(F13=P7,P7)</f>
        <v>1</v>
      </c>
      <c r="R13" s="56">
        <f t="shared" si="0"/>
        <v>3</v>
      </c>
    </row>
    <row r="14" spans="3:18" ht="110.25" customHeight="1" x14ac:dyDescent="0.25">
      <c r="C14" s="79" t="s">
        <v>160</v>
      </c>
      <c r="D14" s="3">
        <v>3</v>
      </c>
      <c r="E14" s="50" t="s">
        <v>100</v>
      </c>
      <c r="F14" s="51" t="s">
        <v>142</v>
      </c>
      <c r="G14" s="96">
        <f>IF(F14=J7,J14*D14)+IF(F14=K7,K14*D14)+IF(F14=L7,L14*D14)+IF(F14=M7,M14*D14)+IF(F14=N7,N14*D14)</f>
        <v>0</v>
      </c>
      <c r="H14" s="14"/>
      <c r="I14" s="89"/>
      <c r="J14" s="56">
        <v>1</v>
      </c>
      <c r="K14" s="56">
        <v>0.75</v>
      </c>
      <c r="L14" s="56">
        <v>0.5</v>
      </c>
      <c r="M14" s="56">
        <v>0.25</v>
      </c>
      <c r="O14" s="56">
        <f>IF(F14=J7,O7)+IF(F14=K7,O7)+IF(F14=L7,O7)+IF(F14=M7,O7)+IF(F14=N7,O7)+IF(F14=P7,P7)</f>
        <v>1</v>
      </c>
      <c r="R14" s="56">
        <f t="shared" si="0"/>
        <v>3</v>
      </c>
    </row>
    <row r="15" spans="3:18" ht="141" customHeight="1" x14ac:dyDescent="0.25">
      <c r="C15" s="79" t="s">
        <v>161</v>
      </c>
      <c r="D15" s="3">
        <v>3</v>
      </c>
      <c r="E15" s="50" t="s">
        <v>101</v>
      </c>
      <c r="F15" s="51" t="s">
        <v>81</v>
      </c>
      <c r="G15" s="96">
        <f>IF(F15=J7,J15*D15)+IF(F15=K7,K15*D15)+IF(F15=L7,L15*D15)</f>
        <v>0</v>
      </c>
      <c r="H15" s="14"/>
      <c r="I15" s="89"/>
      <c r="J15" s="56">
        <v>1</v>
      </c>
      <c r="K15" s="56">
        <v>0.75</v>
      </c>
      <c r="L15" s="56">
        <v>0</v>
      </c>
      <c r="O15" s="56">
        <f>IF(F15=J7,O7)+IF(F15=K7,O7)+IF(F15=L7,O7)+IF(F15=M7,O7)+IF(F15=N7,O7)+IF(F15=P7,P7)</f>
        <v>1</v>
      </c>
      <c r="R15" s="56">
        <f t="shared" si="0"/>
        <v>3</v>
      </c>
    </row>
    <row r="16" spans="3:18" ht="60" x14ac:dyDescent="0.25">
      <c r="C16" s="79" t="s">
        <v>255</v>
      </c>
      <c r="D16" s="3">
        <v>3</v>
      </c>
      <c r="E16" s="50" t="s">
        <v>102</v>
      </c>
      <c r="F16" s="51" t="s">
        <v>79</v>
      </c>
      <c r="G16" s="96">
        <f>IF(F16=J7,J16*D16)+IF(F16=K7,K16*D16)</f>
        <v>3</v>
      </c>
      <c r="H16" s="14" t="s">
        <v>245</v>
      </c>
      <c r="I16" s="89"/>
      <c r="J16" s="56">
        <v>1</v>
      </c>
      <c r="K16" s="56">
        <v>0</v>
      </c>
      <c r="O16" s="56">
        <f>IF(F16=J7,O7)+IF(F16=K7,O7)+IF(F16=L7,O7)+IF(F16=M7,O7)+IF(F16=P7,P7)</f>
        <v>1</v>
      </c>
      <c r="R16" s="56">
        <f t="shared" si="0"/>
        <v>3</v>
      </c>
    </row>
    <row r="17" spans="3:18" ht="123" customHeight="1" x14ac:dyDescent="0.25">
      <c r="C17" s="79" t="s">
        <v>162</v>
      </c>
      <c r="D17" s="3">
        <v>3</v>
      </c>
      <c r="E17" s="50" t="s">
        <v>103</v>
      </c>
      <c r="F17" s="51" t="s">
        <v>82</v>
      </c>
      <c r="G17" s="96">
        <f>IF(F17=J7,J17*D17)+IF(F17=K7,K17*D17)+IF(F17=L7,L17*D17)+IF(F17=M7,M17*D17)</f>
        <v>0</v>
      </c>
      <c r="H17" s="95"/>
      <c r="I17" s="89"/>
      <c r="J17" s="56">
        <v>1</v>
      </c>
      <c r="K17" s="56">
        <v>0.75</v>
      </c>
      <c r="L17" s="56">
        <v>0.5</v>
      </c>
      <c r="M17" s="56">
        <v>0</v>
      </c>
      <c r="O17" s="56">
        <f>IF(F17=J7,O7)+IF(F17=K7,O7)+IF(F17=L7,O7)+IF(F17=M7,O7)+IF(F17=P7,P7)</f>
        <v>1</v>
      </c>
      <c r="R17" s="56">
        <f t="shared" si="0"/>
        <v>3</v>
      </c>
    </row>
    <row r="18" spans="3:18" ht="247.5" customHeight="1" x14ac:dyDescent="0.25">
      <c r="C18" s="79" t="s">
        <v>163</v>
      </c>
      <c r="D18" s="3">
        <v>3</v>
      </c>
      <c r="E18" s="50" t="s">
        <v>104</v>
      </c>
      <c r="F18" s="51" t="s">
        <v>81</v>
      </c>
      <c r="G18" s="96">
        <f>IF(F18=J7,J18*D18)+IF(F18=K7,K18*D18)+IF(F18=L7,L18*D18)+IF(F18=M7,M18*D18)</f>
        <v>0.75</v>
      </c>
      <c r="H18" s="95" t="s">
        <v>247</v>
      </c>
      <c r="I18" s="89"/>
      <c r="J18" s="56">
        <v>1</v>
      </c>
      <c r="K18" s="56">
        <v>0.75</v>
      </c>
      <c r="L18" s="56">
        <v>0.25</v>
      </c>
      <c r="M18" s="56">
        <v>0</v>
      </c>
      <c r="O18" s="56">
        <f>IF(F18=J7,O7)+IF(F18=K7,O7)+IF(F18=L7,O7)+IF(F18=M7,O7)+IF(F18=P7,P7)</f>
        <v>1</v>
      </c>
      <c r="R18" s="56">
        <f t="shared" si="0"/>
        <v>3</v>
      </c>
    </row>
    <row r="19" spans="3:18" ht="255.75" customHeight="1" thickBot="1" x14ac:dyDescent="0.3">
      <c r="C19" s="79" t="s">
        <v>164</v>
      </c>
      <c r="D19" s="3">
        <v>3</v>
      </c>
      <c r="E19" s="50" t="s">
        <v>105</v>
      </c>
      <c r="F19" s="52" t="s">
        <v>82</v>
      </c>
      <c r="G19" s="101">
        <f>IF(F19=J7,J19*D19)+IF(F19=K7,K19*D19)+IF(F19=L7,L19*D19)+IF(F19=M7,M19*D19)</f>
        <v>0</v>
      </c>
      <c r="H19" s="95" t="s">
        <v>248</v>
      </c>
      <c r="I19" s="89"/>
      <c r="J19" s="56">
        <v>1</v>
      </c>
      <c r="K19" s="56">
        <v>0.5</v>
      </c>
      <c r="L19" s="56">
        <v>0.25</v>
      </c>
      <c r="M19" s="56">
        <v>0</v>
      </c>
      <c r="O19" s="56">
        <f>IF(F19=J7,O7)+IF(F19=K7,O7)+IF(F19=L7,O7)+IF(F19=M7,O7)+IF(F19=P7,P7)</f>
        <v>1</v>
      </c>
      <c r="R19" s="56">
        <f>D19*O19</f>
        <v>3</v>
      </c>
    </row>
    <row r="20" spans="3:18" x14ac:dyDescent="0.25">
      <c r="G20" s="64"/>
      <c r="H20" s="8"/>
    </row>
    <row r="21" spans="3:18" ht="15" customHeight="1" x14ac:dyDescent="0.25">
      <c r="C21" s="103" t="s">
        <v>70</v>
      </c>
      <c r="D21" s="103"/>
      <c r="E21" s="103"/>
      <c r="F21" s="75">
        <f>D8+D9+D10+D11+D12+D13+D14+D15+D16+D17+D18+D19</f>
        <v>35</v>
      </c>
    </row>
    <row r="22" spans="3:18" x14ac:dyDescent="0.25">
      <c r="C22" s="104" t="s">
        <v>148</v>
      </c>
      <c r="D22" s="104"/>
      <c r="E22" s="104"/>
      <c r="F22" s="65">
        <f>R19+R18+R17+R16+R15+R14+R13+R12+R11+R10+R9+R8</f>
        <v>35</v>
      </c>
    </row>
    <row r="23" spans="3:18" ht="15" customHeight="1" x14ac:dyDescent="0.25">
      <c r="C23" s="104" t="s">
        <v>52</v>
      </c>
      <c r="D23" s="103"/>
      <c r="E23" s="103"/>
      <c r="F23" s="65">
        <f>G8+G9+G10+G11+G12+G13+G14+G15+G16+G17+G18+G19</f>
        <v>6.75</v>
      </c>
    </row>
    <row r="24" spans="3:18" x14ac:dyDescent="0.25">
      <c r="C24" s="104" t="s">
        <v>53</v>
      </c>
      <c r="D24" s="103"/>
      <c r="E24" s="103"/>
      <c r="F24" s="66">
        <f>F23/F22</f>
        <v>0.19285714285714287</v>
      </c>
    </row>
  </sheetData>
  <mergeCells count="8">
    <mergeCell ref="C21:E21"/>
    <mergeCell ref="C22:E22"/>
    <mergeCell ref="C23:E23"/>
    <mergeCell ref="C24:E24"/>
    <mergeCell ref="D2:H2"/>
    <mergeCell ref="D3:H3"/>
    <mergeCell ref="D4:H4"/>
    <mergeCell ref="D5:H5"/>
  </mergeCells>
  <hyperlinks>
    <hyperlink ref="H11" r:id="rId1"/>
    <hyperlink ref="H16"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abSelected="1" topLeftCell="A31" workbookViewId="0">
      <selection activeCell="G19" sqref="G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6"/>
    <col min="22" max="27" width="9.140625" style="76"/>
  </cols>
  <sheetData>
    <row r="2" spans="3:18" ht="16.5" customHeight="1" x14ac:dyDescent="0.35">
      <c r="D2" s="105" t="s">
        <v>151</v>
      </c>
      <c r="E2" s="106"/>
      <c r="F2" s="106"/>
      <c r="G2" s="106"/>
      <c r="H2" s="106"/>
    </row>
    <row r="3" spans="3:18" ht="15" customHeight="1" x14ac:dyDescent="0.25">
      <c r="D3" s="107" t="s">
        <v>200</v>
      </c>
      <c r="E3" s="108"/>
      <c r="F3" s="108"/>
      <c r="G3" s="108"/>
      <c r="H3" s="109"/>
    </row>
    <row r="4" spans="3:18" ht="15" customHeight="1" x14ac:dyDescent="0.25">
      <c r="D4" s="107" t="s">
        <v>201</v>
      </c>
      <c r="E4" s="108"/>
      <c r="F4" s="108"/>
      <c r="G4" s="108"/>
      <c r="H4" s="109"/>
    </row>
    <row r="5" spans="3:18" ht="15" customHeight="1" x14ac:dyDescent="0.25">
      <c r="D5" s="107" t="s">
        <v>202</v>
      </c>
      <c r="E5" s="108"/>
      <c r="F5" s="108"/>
      <c r="G5" s="108"/>
      <c r="H5" s="109"/>
    </row>
    <row r="7" spans="3:18" ht="45.75" thickBot="1" x14ac:dyDescent="0.3">
      <c r="C7" s="77" t="s">
        <v>0</v>
      </c>
      <c r="D7" s="77" t="s">
        <v>1</v>
      </c>
      <c r="E7" s="77" t="s">
        <v>2</v>
      </c>
      <c r="F7" s="12" t="s">
        <v>30</v>
      </c>
      <c r="G7" s="77" t="s">
        <v>3</v>
      </c>
      <c r="H7" s="78" t="s">
        <v>153</v>
      </c>
      <c r="I7" s="88" t="s">
        <v>150</v>
      </c>
      <c r="J7" s="54" t="s">
        <v>79</v>
      </c>
      <c r="K7" s="55" t="s">
        <v>80</v>
      </c>
      <c r="L7" s="55" t="s">
        <v>81</v>
      </c>
      <c r="M7" s="55" t="s">
        <v>82</v>
      </c>
      <c r="N7" s="55" t="s">
        <v>142</v>
      </c>
      <c r="O7" s="56">
        <v>1</v>
      </c>
      <c r="P7" s="56">
        <v>0</v>
      </c>
    </row>
    <row r="8" spans="3:18" ht="120" x14ac:dyDescent="0.25">
      <c r="C8" s="93" t="s">
        <v>165</v>
      </c>
      <c r="D8" s="41">
        <v>2</v>
      </c>
      <c r="E8" s="58" t="s">
        <v>106</v>
      </c>
      <c r="F8" s="69" t="s">
        <v>79</v>
      </c>
      <c r="G8" s="96">
        <f>IF(F8=J7,J8*D8)+IF(F8=K7,K8*D8)</f>
        <v>2</v>
      </c>
      <c r="H8" s="16" t="s">
        <v>203</v>
      </c>
      <c r="I8" s="89"/>
      <c r="J8" s="56">
        <v>1</v>
      </c>
      <c r="K8" s="56">
        <v>0</v>
      </c>
      <c r="O8" s="56">
        <f>IF(F8=J7,O7)+IF(F8=K7,O7)+IF(F8=L7,O7)+IF(F8=M7,O7)+IF(F8=P7,P7)</f>
        <v>1</v>
      </c>
      <c r="R8" s="56">
        <f>O8*D8</f>
        <v>2</v>
      </c>
    </row>
    <row r="9" spans="3:18" ht="60" x14ac:dyDescent="0.25">
      <c r="C9" s="94" t="s">
        <v>166</v>
      </c>
      <c r="D9" s="41">
        <v>4</v>
      </c>
      <c r="E9" s="49" t="s">
        <v>107</v>
      </c>
      <c r="F9" s="68" t="s">
        <v>79</v>
      </c>
      <c r="G9" s="96">
        <f>IF(F9=J7,J9*D9)+IF(F9=K7,K9*D9)</f>
        <v>4</v>
      </c>
      <c r="H9" s="16" t="s">
        <v>204</v>
      </c>
      <c r="I9" s="89"/>
      <c r="J9" s="56">
        <v>1</v>
      </c>
      <c r="K9" s="56">
        <v>0</v>
      </c>
      <c r="O9" s="56">
        <f>IF(F9=J7,O7)+IF(F9=K7,O7)+IF(F9=L7,O7)+IF(F9=M7,O7)+IF(F9=N7,O7)+IF(F9=P7,P7)</f>
        <v>1</v>
      </c>
      <c r="R9" s="56">
        <f t="shared" ref="R9:R44" si="0">O9*D9</f>
        <v>4</v>
      </c>
    </row>
    <row r="10" spans="3:18" ht="105" x14ac:dyDescent="0.25">
      <c r="C10" s="94" t="s">
        <v>167</v>
      </c>
      <c r="D10" s="41">
        <v>2</v>
      </c>
      <c r="E10" s="59" t="s">
        <v>108</v>
      </c>
      <c r="F10" s="70" t="s">
        <v>79</v>
      </c>
      <c r="G10" s="96">
        <f>IF(F10=J7,J10*D10)+IF(F10=K7,K10*D10)+IF(F10=L7,L10*D10)</f>
        <v>2</v>
      </c>
      <c r="H10" s="16"/>
      <c r="I10" s="89"/>
      <c r="J10" s="56">
        <v>1</v>
      </c>
      <c r="K10" s="56">
        <v>0.25</v>
      </c>
      <c r="L10" s="56">
        <v>0</v>
      </c>
      <c r="O10" s="56">
        <f>IF(F10=J7,O7)+IF(F10=K7,O7)+IF(F10=L7,O7)+IF(F10=M7,O7)+IF(F10=P7,P7)</f>
        <v>1</v>
      </c>
      <c r="R10" s="56">
        <f t="shared" si="0"/>
        <v>2</v>
      </c>
    </row>
    <row r="11" spans="3:18" ht="105" x14ac:dyDescent="0.25">
      <c r="C11" s="79" t="s">
        <v>168</v>
      </c>
      <c r="D11" s="3">
        <v>4</v>
      </c>
      <c r="E11" s="50" t="s">
        <v>109</v>
      </c>
      <c r="F11" s="68" t="s">
        <v>80</v>
      </c>
      <c r="G11" s="96">
        <f>IF(F11=J7,J11*D11)+IF(F11=K7,K11*D11)+IF(F11=L7,L11*D11)+IF(F11=M7,M11*D11)</f>
        <v>3</v>
      </c>
      <c r="H11" s="16" t="s">
        <v>205</v>
      </c>
      <c r="I11" s="89"/>
      <c r="J11" s="56">
        <v>1</v>
      </c>
      <c r="K11" s="56">
        <v>0.75</v>
      </c>
      <c r="L11" s="56">
        <v>0.5</v>
      </c>
      <c r="M11" s="56">
        <v>0.25</v>
      </c>
      <c r="O11" s="56">
        <f>IF(F11=J7,O7)+IF(F11=K7,O7)+IF(F11=L7,O7)+IF(F11=M7,O7)+IF(F11=P7,P7)</f>
        <v>1</v>
      </c>
      <c r="R11" s="56">
        <f t="shared" si="0"/>
        <v>4</v>
      </c>
    </row>
    <row r="12" spans="3:18" ht="75" x14ac:dyDescent="0.25">
      <c r="C12" s="79" t="s">
        <v>169</v>
      </c>
      <c r="D12" s="3">
        <v>3</v>
      </c>
      <c r="E12" s="50" t="s">
        <v>199</v>
      </c>
      <c r="F12" s="68" t="s">
        <v>79</v>
      </c>
      <c r="G12" s="96">
        <f>IF(F12=J7,J12*D12)+IF(F12=K7,K12*D12)+IF(F12=L7,L12*D12)+IF(F12=M7,M12*D12)</f>
        <v>3</v>
      </c>
      <c r="H12" s="47"/>
      <c r="I12" s="89"/>
      <c r="J12" s="56">
        <v>1</v>
      </c>
      <c r="K12" s="56">
        <v>0.75</v>
      </c>
      <c r="L12" s="56">
        <v>0.5</v>
      </c>
      <c r="M12" s="56">
        <v>0.25</v>
      </c>
      <c r="O12" s="56">
        <f>IF(F12=J7,O7)+IF(F12=K7,O7)+IF(F12=L7,O7)+IF(F12=M7,O7)+IF(F12=P7,P7)</f>
        <v>1</v>
      </c>
      <c r="R12" s="56">
        <f t="shared" si="0"/>
        <v>3</v>
      </c>
    </row>
    <row r="13" spans="3:18" ht="75" x14ac:dyDescent="0.25">
      <c r="C13" s="79" t="s">
        <v>170</v>
      </c>
      <c r="D13" s="3">
        <v>3</v>
      </c>
      <c r="E13" s="50" t="s">
        <v>110</v>
      </c>
      <c r="F13" s="70" t="s">
        <v>79</v>
      </c>
      <c r="G13" s="96">
        <f>IF(F13=J7,J13*D13)+IF(F13=K7,K13*D13)+IF(F13=L7,L13*D13)</f>
        <v>3</v>
      </c>
      <c r="H13" s="13"/>
      <c r="I13" s="89"/>
      <c r="J13" s="56">
        <v>1</v>
      </c>
      <c r="K13" s="56">
        <v>0.75</v>
      </c>
      <c r="L13" s="56">
        <v>0.5</v>
      </c>
      <c r="O13" s="56">
        <f>IF(F13=J7,O7)+IF(F13=K7,O7)+IF(F13=L7,O7)+IF(F13=M7,O7)+IF(F13=N7,O7)+IF(F13=P7,P7)</f>
        <v>1</v>
      </c>
      <c r="R13" s="56">
        <f t="shared" si="0"/>
        <v>3</v>
      </c>
    </row>
    <row r="14" spans="3:18" ht="75" x14ac:dyDescent="0.25">
      <c r="C14" s="79" t="s">
        <v>171</v>
      </c>
      <c r="D14" s="3">
        <v>4</v>
      </c>
      <c r="E14" s="59" t="s">
        <v>111</v>
      </c>
      <c r="F14" s="68" t="s">
        <v>80</v>
      </c>
      <c r="G14" s="96">
        <f>+IF(F14=J7,J14*D14)+IF(F14=K7,K14*D14)+IF(F14=L7,L14*D14)</f>
        <v>2</v>
      </c>
      <c r="H14" s="16"/>
      <c r="I14" s="89"/>
      <c r="J14" s="56">
        <v>1</v>
      </c>
      <c r="K14" s="56">
        <v>0.5</v>
      </c>
      <c r="L14" s="56">
        <v>0</v>
      </c>
      <c r="O14" s="56">
        <f>IF(F14=J7,O7)+IF(F14=K7,O7)+IF(F14=L7,O7)+IF(F14=M7,O7)+IF(F14=N7,O7)+IF(F14=P7,P7)</f>
        <v>1</v>
      </c>
      <c r="R14" s="56">
        <f t="shared" si="0"/>
        <v>4</v>
      </c>
    </row>
    <row r="15" spans="3:18" ht="60" x14ac:dyDescent="0.25">
      <c r="C15" s="79" t="s">
        <v>172</v>
      </c>
      <c r="D15" s="3">
        <v>3</v>
      </c>
      <c r="E15" s="50" t="s">
        <v>112</v>
      </c>
      <c r="F15" s="68" t="s">
        <v>79</v>
      </c>
      <c r="G15" s="96">
        <f>IF(F15=J7,J15*D15)+IF(F15=K7,K15*D15)</f>
        <v>3</v>
      </c>
      <c r="H15" s="16"/>
      <c r="I15" s="89"/>
      <c r="J15" s="56">
        <v>1</v>
      </c>
      <c r="K15" s="56">
        <v>0</v>
      </c>
      <c r="O15" s="56">
        <f>IF(F15=J7,O7)+IF(F15=K7,O7)+IF(F15=L7,O7)+IF(F15=M7,O7)+IF(F15=P7,P7)</f>
        <v>1</v>
      </c>
      <c r="R15" s="56">
        <f t="shared" si="0"/>
        <v>3</v>
      </c>
    </row>
    <row r="16" spans="3:18" ht="105" x14ac:dyDescent="0.25">
      <c r="C16" s="79" t="s">
        <v>173</v>
      </c>
      <c r="D16" s="3">
        <v>3</v>
      </c>
      <c r="E16" s="50" t="s">
        <v>113</v>
      </c>
      <c r="F16" s="70" t="s">
        <v>79</v>
      </c>
      <c r="G16" s="96">
        <f>IF(F16=J7,J16*D16)+IF(F16=K7,K16*D16)</f>
        <v>3</v>
      </c>
      <c r="H16" s="16"/>
      <c r="I16" s="89"/>
      <c r="J16" s="56">
        <v>1</v>
      </c>
      <c r="K16" s="56">
        <v>0</v>
      </c>
      <c r="O16" s="56">
        <f>IF(F16=J7,O7)+IF(F16=K7,O7)+IF(F16=L7,O7)+IF(F16=M7,O7)+IF(F16=P7,P7)</f>
        <v>1</v>
      </c>
      <c r="R16" s="56">
        <f t="shared" si="0"/>
        <v>3</v>
      </c>
    </row>
    <row r="17" spans="3:18" ht="75" x14ac:dyDescent="0.25">
      <c r="C17" s="79" t="s">
        <v>84</v>
      </c>
      <c r="D17" s="3">
        <v>3</v>
      </c>
      <c r="E17" s="50" t="s">
        <v>114</v>
      </c>
      <c r="F17" s="68" t="s">
        <v>79</v>
      </c>
      <c r="G17" s="96">
        <f>IF(F17=J7,J17*D17)+IF(F17=K7,K17*D17)</f>
        <v>3</v>
      </c>
      <c r="H17" s="16"/>
      <c r="I17" s="89"/>
      <c r="J17" s="56">
        <v>1</v>
      </c>
      <c r="K17" s="56">
        <v>0</v>
      </c>
      <c r="O17" s="56">
        <f>IF(F17=J7,O7)+IF(F17=K7,O7)+IF(F17=L7,O7)+IF(F17=M7,O7)+IF(F17=P7,P7)</f>
        <v>1</v>
      </c>
      <c r="R17" s="56">
        <f t="shared" si="0"/>
        <v>3</v>
      </c>
    </row>
    <row r="18" spans="3:18" ht="90" x14ac:dyDescent="0.25">
      <c r="C18" s="79" t="s">
        <v>174</v>
      </c>
      <c r="D18" s="3">
        <v>4</v>
      </c>
      <c r="E18" s="50" t="s">
        <v>115</v>
      </c>
      <c r="F18" s="68" t="s">
        <v>79</v>
      </c>
      <c r="G18" s="96">
        <f>IF(F18=J7,J18*D18)+IF(F18=K7,K18*D18)+IF(F18=L7,L18*D18)</f>
        <v>4</v>
      </c>
      <c r="H18" s="16"/>
      <c r="I18" s="89"/>
      <c r="J18" s="56">
        <v>1</v>
      </c>
      <c r="K18" s="56">
        <v>0.5</v>
      </c>
      <c r="L18" s="56">
        <v>0.25</v>
      </c>
      <c r="O18" s="56">
        <f>IF(F18=J7,O7)+IF(F18=K7,O7)+IF(F18=L7,O7)+IF(F18=M7,O7)+IF(F18=P7,P7)</f>
        <v>1</v>
      </c>
      <c r="R18" s="56">
        <f t="shared" si="0"/>
        <v>4</v>
      </c>
    </row>
    <row r="19" spans="3:18" ht="180" x14ac:dyDescent="0.25">
      <c r="C19" s="79" t="s">
        <v>175</v>
      </c>
      <c r="D19" s="3">
        <v>4</v>
      </c>
      <c r="E19" s="50" t="s">
        <v>116</v>
      </c>
      <c r="F19" s="70" t="s">
        <v>142</v>
      </c>
      <c r="G19" s="96">
        <f>IF(F19=J7,J19*D19)+IF(F19=K7,K19*D19)+IF(F19=L7,L19*D19)+IF(F19=M7,M19*D19)+IF(F19=N7,N19*D19)</f>
        <v>0</v>
      </c>
      <c r="H19" s="16" t="s">
        <v>206</v>
      </c>
      <c r="I19" s="89"/>
      <c r="J19" s="56">
        <v>1</v>
      </c>
      <c r="K19" s="56">
        <v>0.75</v>
      </c>
      <c r="L19" s="56">
        <v>0.5</v>
      </c>
      <c r="M19" s="56">
        <v>0.25</v>
      </c>
      <c r="N19" s="56">
        <v>0</v>
      </c>
      <c r="O19" s="56">
        <f>IF(F19=J7,O7)+IF(F19=K7,O7)+IF(F19=L7,O7)+IF(F19=M7,O7)+IF(F19=N7,O7)+IF(F19=P7,P7)</f>
        <v>1</v>
      </c>
      <c r="R19" s="56">
        <f>O19*D19</f>
        <v>4</v>
      </c>
    </row>
    <row r="20" spans="3:18" ht="60" x14ac:dyDescent="0.25">
      <c r="C20" s="79" t="s">
        <v>176</v>
      </c>
      <c r="D20" s="3">
        <v>1</v>
      </c>
      <c r="E20" s="50" t="s">
        <v>117</v>
      </c>
      <c r="F20" s="68" t="s">
        <v>79</v>
      </c>
      <c r="G20" s="96">
        <f>IF(F20=J7,J20*D20)+IF(F20=K7,K20*D20)</f>
        <v>1</v>
      </c>
      <c r="H20" s="16"/>
      <c r="I20" s="89"/>
      <c r="J20" s="56">
        <v>1</v>
      </c>
      <c r="K20" s="56">
        <v>0</v>
      </c>
      <c r="O20" s="56">
        <f>IF(F20=J7,O7)+IF(F20=K7,O7)+IF(F20=L7,O7)+IF(F20=M7,O7)+IF(F20=P7,P7)</f>
        <v>1</v>
      </c>
      <c r="R20" s="56">
        <f t="shared" si="0"/>
        <v>1</v>
      </c>
    </row>
    <row r="21" spans="3:18" ht="180" x14ac:dyDescent="0.25">
      <c r="C21" s="79" t="s">
        <v>177</v>
      </c>
      <c r="D21" s="77">
        <v>4</v>
      </c>
      <c r="E21" s="50" t="s">
        <v>118</v>
      </c>
      <c r="F21" s="68" t="s">
        <v>79</v>
      </c>
      <c r="G21" s="96">
        <f>IF(F21=J7,J21*D21)+IF(F21=K7,K21*D21)+IF(F21=L7,L21*D21)+IF(F21=M7,M21*D21)</f>
        <v>4</v>
      </c>
      <c r="H21" s="16"/>
      <c r="I21" s="89"/>
      <c r="J21" s="56">
        <v>1</v>
      </c>
      <c r="K21" s="56">
        <v>0.75</v>
      </c>
      <c r="L21" s="56">
        <v>0.5</v>
      </c>
      <c r="M21" s="56">
        <v>0</v>
      </c>
      <c r="O21" s="56">
        <f>IF(F21=J7,O7)+IF(F21=K7,O7)+IF(F21=L7,O7)+IF(F21=M7,O7)+IF(F21=P7,P7)</f>
        <v>1</v>
      </c>
      <c r="R21" s="56">
        <f t="shared" si="0"/>
        <v>4</v>
      </c>
    </row>
    <row r="22" spans="3:18" ht="105" x14ac:dyDescent="0.25">
      <c r="C22" s="79" t="s">
        <v>178</v>
      </c>
      <c r="D22" s="3">
        <v>4</v>
      </c>
      <c r="E22" s="50" t="s">
        <v>119</v>
      </c>
      <c r="F22" s="70" t="s">
        <v>81</v>
      </c>
      <c r="G22" s="96">
        <f>IF(F22=J7,J22*D22)+IF(F22=K7,K22*D22)+IF(F22=L7,L22*D22)+IF(F22=M7,M22*D22)</f>
        <v>1</v>
      </c>
      <c r="H22" s="16"/>
      <c r="I22" s="89"/>
      <c r="J22" s="56">
        <v>1</v>
      </c>
      <c r="K22" s="56">
        <v>0.5</v>
      </c>
      <c r="L22" s="56">
        <v>0.25</v>
      </c>
      <c r="M22" s="56">
        <v>0</v>
      </c>
      <c r="O22" s="56">
        <f>IF(F22=J7,O7)+IF(F22=K7,O7)+IF(F22=L7,O7)+IF(F22=M7,O7)+IF(F22=P7,P7)</f>
        <v>1</v>
      </c>
      <c r="R22" s="56">
        <f t="shared" si="0"/>
        <v>4</v>
      </c>
    </row>
    <row r="23" spans="3:18" ht="75" x14ac:dyDescent="0.25">
      <c r="C23" s="79" t="s">
        <v>179</v>
      </c>
      <c r="D23" s="3">
        <v>3</v>
      </c>
      <c r="E23" s="50" t="s">
        <v>120</v>
      </c>
      <c r="F23" s="68" t="s">
        <v>81</v>
      </c>
      <c r="G23" s="96">
        <f>IF(F23=J7,J23*D23)+IF(F23=K7,K23*D23)+IF(F23=L7,L23*D23)+IF(F23=M7,M23*D23)</f>
        <v>1.5</v>
      </c>
      <c r="H23" s="16" t="s">
        <v>207</v>
      </c>
      <c r="I23" s="89"/>
      <c r="J23" s="56">
        <v>1</v>
      </c>
      <c r="K23" s="56">
        <v>0.75</v>
      </c>
      <c r="L23" s="56">
        <v>0.5</v>
      </c>
      <c r="M23" s="56">
        <v>0.25</v>
      </c>
      <c r="O23" s="56">
        <f>IF(F23=J7,O7)+IF(F23=K7,O7)+IF(F23=L7,O7)+IF(F23=M7,O7)+IF(F23=P7,P7)</f>
        <v>1</v>
      </c>
      <c r="R23" s="56">
        <f t="shared" si="0"/>
        <v>3</v>
      </c>
    </row>
    <row r="24" spans="3:18" ht="98.25" customHeight="1" x14ac:dyDescent="0.25">
      <c r="C24" s="79" t="s">
        <v>180</v>
      </c>
      <c r="D24" s="3">
        <v>3</v>
      </c>
      <c r="E24" s="50" t="s">
        <v>121</v>
      </c>
      <c r="F24" s="68" t="s">
        <v>81</v>
      </c>
      <c r="G24" s="96">
        <f>IF(F24=J7,J24*D24)+IF(F24=K7,K24*D24)+IF(F24=L7,L24*D24)+IF(F24=M7,M24*D24)</f>
        <v>1.5</v>
      </c>
      <c r="H24" s="16" t="s">
        <v>208</v>
      </c>
      <c r="I24" s="89"/>
      <c r="J24" s="56">
        <v>1</v>
      </c>
      <c r="K24" s="56">
        <v>0.75</v>
      </c>
      <c r="L24" s="56">
        <v>0.5</v>
      </c>
      <c r="M24" s="56">
        <v>0.25</v>
      </c>
      <c r="O24" s="56">
        <f>IF(F24=J7,O7)+IF(F24=K7,O7)+IF(F24=L7,O7)+IF(F24=M7,O7)+IF(F24=P7,P7)</f>
        <v>1</v>
      </c>
      <c r="R24" s="56">
        <f t="shared" si="0"/>
        <v>3</v>
      </c>
    </row>
    <row r="25" spans="3:18" ht="60" x14ac:dyDescent="0.25">
      <c r="C25" s="79" t="s">
        <v>181</v>
      </c>
      <c r="D25" s="3">
        <v>3</v>
      </c>
      <c r="E25" s="50" t="s">
        <v>122</v>
      </c>
      <c r="F25" s="70"/>
      <c r="G25" s="96">
        <f>IF(F25=J7,J25*D25)+IF(F25=K7,K25*D25)</f>
        <v>0</v>
      </c>
      <c r="H25" s="16"/>
      <c r="I25" s="89"/>
      <c r="J25" s="56">
        <v>1</v>
      </c>
      <c r="K25" s="56">
        <v>0</v>
      </c>
      <c r="O25" s="56">
        <f>IF(F25=J7,O7)+IF(F25=K7,O7)+IF(F25=L7,O7)+IF(F25=M7,O7)+IF(F25=P7,P7)</f>
        <v>0</v>
      </c>
      <c r="R25" s="56">
        <f t="shared" si="0"/>
        <v>0</v>
      </c>
    </row>
    <row r="26" spans="3:18" ht="60" x14ac:dyDescent="0.25">
      <c r="C26" s="94" t="s">
        <v>182</v>
      </c>
      <c r="D26" s="41">
        <v>3</v>
      </c>
      <c r="E26" s="58" t="s">
        <v>123</v>
      </c>
      <c r="F26" s="68" t="s">
        <v>79</v>
      </c>
      <c r="G26" s="96">
        <f>IF(F26=J7,J26*D26)+IF(F26=K7,K26*D26)</f>
        <v>3</v>
      </c>
      <c r="H26" s="16"/>
      <c r="I26" s="89"/>
      <c r="J26" s="56">
        <v>1</v>
      </c>
      <c r="K26" s="56">
        <v>0</v>
      </c>
      <c r="O26" s="56">
        <f>IF(F26=J7,O7)+IF(F26=K7,O7)+IF(F26=L7,O7)+IF(F26=M7,O7)+IF(F26=P7,P7)</f>
        <v>1</v>
      </c>
      <c r="R26" s="56">
        <f t="shared" si="0"/>
        <v>3</v>
      </c>
    </row>
    <row r="27" spans="3:18" ht="75" x14ac:dyDescent="0.25">
      <c r="C27" s="79" t="s">
        <v>83</v>
      </c>
      <c r="D27" s="3">
        <v>2</v>
      </c>
      <c r="E27" s="60" t="s">
        <v>124</v>
      </c>
      <c r="F27" s="68" t="s">
        <v>79</v>
      </c>
      <c r="G27" s="96">
        <f>IF(F27=J7,J27*D27)+IF(F27=K7,K27*D27)+IF(F27=L7,L27*D27)</f>
        <v>2</v>
      </c>
      <c r="H27" s="48"/>
      <c r="I27" s="89"/>
      <c r="J27" s="56">
        <v>1</v>
      </c>
      <c r="K27" s="56">
        <v>0.75</v>
      </c>
      <c r="L27" s="56">
        <v>0.25</v>
      </c>
      <c r="O27" s="56">
        <f>IF(F27=J7,O7)+IF(F27=K7,O7)+IF(F27=L7,O7)+IF(F27=M7,O7)+IF(F27=P7,P7)</f>
        <v>1</v>
      </c>
      <c r="R27" s="56">
        <f t="shared" si="0"/>
        <v>2</v>
      </c>
    </row>
    <row r="28" spans="3:18" ht="60" x14ac:dyDescent="0.25">
      <c r="C28" s="79" t="s">
        <v>183</v>
      </c>
      <c r="D28" s="3">
        <v>2</v>
      </c>
      <c r="E28" s="29" t="s">
        <v>125</v>
      </c>
      <c r="F28" s="70" t="s">
        <v>79</v>
      </c>
      <c r="G28" s="96">
        <f>IF(F28=J7,J28*D28)+IF(F28=K7,K28*D28)+IF(F28=L7,L28*D28)</f>
        <v>2</v>
      </c>
      <c r="H28" s="48"/>
      <c r="I28" s="89"/>
      <c r="J28" s="56">
        <v>1</v>
      </c>
      <c r="K28" s="56">
        <v>0.75</v>
      </c>
      <c r="L28" s="56">
        <v>0.25</v>
      </c>
      <c r="O28" s="56">
        <f>IF(F28=J7,O7)+IF(F28=K7,O7)+IF(F28=L7,O7)+IF(F28=M7,O7)+IF(F28=P7,P7)</f>
        <v>1</v>
      </c>
      <c r="R28" s="56">
        <f t="shared" si="0"/>
        <v>2</v>
      </c>
    </row>
    <row r="29" spans="3:18" ht="255" x14ac:dyDescent="0.25">
      <c r="C29" s="79" t="s">
        <v>184</v>
      </c>
      <c r="D29" s="3">
        <v>3</v>
      </c>
      <c r="E29" s="50" t="s">
        <v>126</v>
      </c>
      <c r="F29" s="68" t="s">
        <v>79</v>
      </c>
      <c r="G29" s="96">
        <f>IF(F29=J7,J29*D29)+IF(F29=K7,K29*D29)+IF(F29=L7,L29*D29)+IF(F29=M7,M29*D29)+IF(F29=N7,N29*D29)</f>
        <v>3</v>
      </c>
      <c r="H29" s="48"/>
      <c r="I29" s="89"/>
      <c r="J29" s="56">
        <v>1</v>
      </c>
      <c r="K29" s="56">
        <v>0.75</v>
      </c>
      <c r="L29" s="56">
        <v>0.5</v>
      </c>
      <c r="M29" s="56">
        <v>0.25</v>
      </c>
      <c r="N29" s="56">
        <v>0</v>
      </c>
      <c r="O29" s="56">
        <f>IF(F29=J7,O7)+IF(F29=K7,O7)+IF(F29=L7,O7)+IF(F29=M7,O7)+IF(F29=N7,O7)+IF(F29=P7,P7)</f>
        <v>1</v>
      </c>
      <c r="R29" s="56">
        <f t="shared" si="0"/>
        <v>3</v>
      </c>
    </row>
    <row r="30" spans="3:18" ht="165" x14ac:dyDescent="0.25">
      <c r="C30" s="79" t="s">
        <v>185</v>
      </c>
      <c r="D30" s="3">
        <v>3</v>
      </c>
      <c r="E30" s="50" t="s">
        <v>127</v>
      </c>
      <c r="F30" s="68" t="s">
        <v>79</v>
      </c>
      <c r="G30" s="96">
        <f>IF(F30=J7,J30*D30)+IF(F30=K7,K30*D30)+IF(F30=L7,L30*D30)+IF(F30=M7,M30*D30)</f>
        <v>3</v>
      </c>
      <c r="H30" s="48"/>
      <c r="I30" s="89"/>
      <c r="J30" s="56">
        <v>1</v>
      </c>
      <c r="K30" s="56">
        <v>0.75</v>
      </c>
      <c r="L30" s="56">
        <v>0.5</v>
      </c>
      <c r="M30" s="56">
        <v>0</v>
      </c>
      <c r="O30" s="56">
        <f>IF(F30=J7,O7)+IF(F30=K7,O7)+IF(F30=L7,O7)+IF(F30=M7,O7)+IF(F30=P7,P7)</f>
        <v>1</v>
      </c>
      <c r="R30" s="56">
        <f t="shared" si="0"/>
        <v>3</v>
      </c>
    </row>
    <row r="31" spans="3:18" ht="45" x14ac:dyDescent="0.25">
      <c r="C31" s="79" t="s">
        <v>186</v>
      </c>
      <c r="D31" s="3">
        <v>2</v>
      </c>
      <c r="E31" s="50" t="s">
        <v>128</v>
      </c>
      <c r="F31" s="70" t="s">
        <v>79</v>
      </c>
      <c r="G31" s="96">
        <f>IF(F31=J7,J31*D31)+IF(F31=K7,K31*D31)</f>
        <v>2</v>
      </c>
      <c r="H31" s="16"/>
      <c r="I31" s="89"/>
      <c r="J31" s="56">
        <v>1</v>
      </c>
      <c r="K31" s="56">
        <v>0</v>
      </c>
      <c r="O31" s="56">
        <f>IF(F31=J7,O7)+IF(F31=K7,O7)+IF(F31=L7,O7)+IF(F31=M7,O7)+IF(F31=P7,P7)</f>
        <v>1</v>
      </c>
      <c r="R31" s="56">
        <f t="shared" si="0"/>
        <v>2</v>
      </c>
    </row>
    <row r="32" spans="3:18" ht="75" x14ac:dyDescent="0.25">
      <c r="C32" s="79" t="s">
        <v>187</v>
      </c>
      <c r="D32" s="3">
        <v>2</v>
      </c>
      <c r="E32" s="50" t="s">
        <v>129</v>
      </c>
      <c r="F32" s="68" t="s">
        <v>79</v>
      </c>
      <c r="G32" s="96">
        <f>IF(F32=J7,J32*D32)+IF(F32=K7,K32*D32)</f>
        <v>2</v>
      </c>
      <c r="H32" s="16"/>
      <c r="I32" s="89"/>
      <c r="J32" s="56">
        <v>1</v>
      </c>
      <c r="K32" s="56">
        <v>0</v>
      </c>
      <c r="O32" s="56">
        <f>IF(F32=J7,O7)+IF(F32=K7,O7)+IF(F32=L7,O7)+IF(F32=M7,O7)+IF(F32=P7,P7)</f>
        <v>1</v>
      </c>
      <c r="R32" s="56">
        <f t="shared" si="0"/>
        <v>2</v>
      </c>
    </row>
    <row r="33" spans="3:18" ht="30" x14ac:dyDescent="0.25">
      <c r="C33" s="79" t="s">
        <v>188</v>
      </c>
      <c r="D33" s="3">
        <v>1</v>
      </c>
      <c r="E33" s="50" t="s">
        <v>130</v>
      </c>
      <c r="F33" s="68" t="s">
        <v>80</v>
      </c>
      <c r="G33" s="96">
        <f>IF(F33=J7,J33*D33)+IF(F33=K7,K33*D33)</f>
        <v>0</v>
      </c>
      <c r="H33" s="16"/>
      <c r="I33" s="89"/>
      <c r="J33" s="56">
        <v>1</v>
      </c>
      <c r="K33" s="56">
        <v>0</v>
      </c>
      <c r="O33" s="56">
        <f>IF(F33=J7,O7)+IF(F33=K7,O7)+IF(F33=L7,O7)+IF(F33=M7,O7)+IF(F33=P7,P7)</f>
        <v>1</v>
      </c>
      <c r="R33" s="56">
        <f t="shared" si="0"/>
        <v>1</v>
      </c>
    </row>
    <row r="34" spans="3:18" ht="90" x14ac:dyDescent="0.25">
      <c r="C34" s="79" t="s">
        <v>189</v>
      </c>
      <c r="D34" s="3">
        <v>2</v>
      </c>
      <c r="E34" s="50" t="s">
        <v>131</v>
      </c>
      <c r="F34" s="70" t="s">
        <v>79</v>
      </c>
      <c r="G34" s="96">
        <f>IF(F34=J7,J34*D34)+IF(F34=K7,K34*D34)</f>
        <v>2</v>
      </c>
      <c r="H34" s="16"/>
      <c r="I34" s="89"/>
      <c r="J34" s="56">
        <v>1</v>
      </c>
      <c r="K34" s="56">
        <v>0</v>
      </c>
      <c r="O34" s="56">
        <f>IF(F34=J7,O7)+IF(F34=K7,O7)+IF(F34=L7,O7)+IF(F34=M7,O7)+IF(F34=P7,P7)</f>
        <v>1</v>
      </c>
      <c r="R34" s="56">
        <f t="shared" si="0"/>
        <v>2</v>
      </c>
    </row>
    <row r="35" spans="3:18" ht="195" x14ac:dyDescent="0.25">
      <c r="C35" s="79" t="s">
        <v>190</v>
      </c>
      <c r="D35" s="3">
        <v>2</v>
      </c>
      <c r="E35" s="50" t="s">
        <v>132</v>
      </c>
      <c r="F35" s="68" t="s">
        <v>142</v>
      </c>
      <c r="G35" s="96">
        <f>IF(F35=J7,J35*D35)+IF(F35=K7,K35*D35)+IF(F35=L7,L35*D35)+IF(F35=M7,M35*D35)+IF(F35=N7,N35*D35)</f>
        <v>0</v>
      </c>
      <c r="H35" s="16"/>
      <c r="I35" s="89"/>
      <c r="J35" s="56">
        <v>1</v>
      </c>
      <c r="K35" s="56">
        <v>0.75</v>
      </c>
      <c r="L35" s="56">
        <v>0.5</v>
      </c>
      <c r="M35" s="56">
        <v>0.25</v>
      </c>
      <c r="N35" s="56">
        <v>0</v>
      </c>
      <c r="O35" s="56">
        <f>IF(F35=J7,O7)+IF(F35=K7,O7)+IF(F35=L7,O7)+IF(F35=M7,O7)+IF(F35=N7,O7)+IF(F35=P7,P7)</f>
        <v>1</v>
      </c>
      <c r="R35" s="56">
        <f t="shared" si="0"/>
        <v>2</v>
      </c>
    </row>
    <row r="36" spans="3:18" ht="120" x14ac:dyDescent="0.25">
      <c r="C36" s="79" t="s">
        <v>191</v>
      </c>
      <c r="D36" s="3">
        <v>4</v>
      </c>
      <c r="E36" s="50" t="s">
        <v>133</v>
      </c>
      <c r="F36" s="68" t="s">
        <v>80</v>
      </c>
      <c r="G36" s="96">
        <f>IF(F36=J7,J36*D36)+IF(F36=K7,K36*D36)+IF(F36=L7,L36*D36)</f>
        <v>1</v>
      </c>
      <c r="H36" s="16"/>
      <c r="I36" s="89"/>
      <c r="J36" s="56">
        <v>1</v>
      </c>
      <c r="K36" s="56">
        <v>0.25</v>
      </c>
      <c r="L36" s="56">
        <v>0</v>
      </c>
      <c r="O36" s="56">
        <f>IF(F36=J7,O7)+IF(F36=K7,O7)+IF(F36=L7,O7)+IF(F36=M7,O7)+IF(F36=P7,P7)</f>
        <v>1</v>
      </c>
      <c r="R36" s="56">
        <f t="shared" si="0"/>
        <v>4</v>
      </c>
    </row>
    <row r="37" spans="3:18" ht="75" x14ac:dyDescent="0.25">
      <c r="C37" s="79" t="s">
        <v>85</v>
      </c>
      <c r="D37" s="3">
        <v>2</v>
      </c>
      <c r="E37" s="50" t="s">
        <v>134</v>
      </c>
      <c r="F37" s="70" t="s">
        <v>81</v>
      </c>
      <c r="G37" s="96">
        <f>IF(F37=J7,J37*D37)+IF(F37=K7,K37*D37)+IF(F37=L7,L37*D37)+IF(F37=M7,M37*D37)</f>
        <v>1</v>
      </c>
      <c r="H37" s="16"/>
      <c r="I37" s="89"/>
      <c r="J37" s="56">
        <v>1</v>
      </c>
      <c r="K37" s="56">
        <v>0.75</v>
      </c>
      <c r="L37" s="56">
        <v>0.5</v>
      </c>
      <c r="M37" s="56">
        <v>0.25</v>
      </c>
      <c r="O37" s="56">
        <f>IF(F37=J7,O7)+IF(F37=K7,O7)+IF(F37=L7,O7)+IF(F37=M7,O7)+IF(F37=P7,P7)</f>
        <v>1</v>
      </c>
      <c r="R37" s="56">
        <f t="shared" si="0"/>
        <v>2</v>
      </c>
    </row>
    <row r="38" spans="3:18" ht="75" x14ac:dyDescent="0.25">
      <c r="C38" s="79" t="s">
        <v>192</v>
      </c>
      <c r="D38" s="3">
        <v>2</v>
      </c>
      <c r="E38" s="50" t="s">
        <v>135</v>
      </c>
      <c r="F38" s="68" t="s">
        <v>79</v>
      </c>
      <c r="G38" s="96">
        <f>IF(F38=J7,J38*D38)+IF(F38=K7,K38*D38)+IF(F38=L7,L38*D38)+IF(F38=M7,M38*D38)</f>
        <v>2</v>
      </c>
      <c r="H38" s="16"/>
      <c r="I38" s="89"/>
      <c r="J38" s="56">
        <v>1</v>
      </c>
      <c r="K38" s="56">
        <v>0.75</v>
      </c>
      <c r="L38" s="56">
        <v>0.5</v>
      </c>
      <c r="M38" s="56">
        <v>0.25</v>
      </c>
      <c r="O38" s="56">
        <f>IF(F38=J7,O7)+IF(F38=K7,O7)+IF(F38=L7,O7)+IF(F38=M7,O7)+IF(F38=P7,P7)</f>
        <v>1</v>
      </c>
      <c r="R38" s="56">
        <f t="shared" si="0"/>
        <v>2</v>
      </c>
    </row>
    <row r="39" spans="3:18" ht="135" x14ac:dyDescent="0.25">
      <c r="C39" s="79" t="s">
        <v>193</v>
      </c>
      <c r="D39" s="3">
        <v>4</v>
      </c>
      <c r="E39" s="50" t="s">
        <v>136</v>
      </c>
      <c r="F39" s="68" t="s">
        <v>80</v>
      </c>
      <c r="G39" s="96">
        <f>IF(F39=J7,J39*D39)+IF(F39=K7,K39*D39)+IF(F39=L7,L39*D39)</f>
        <v>3</v>
      </c>
      <c r="H39" s="16"/>
      <c r="I39" s="89"/>
      <c r="J39" s="56">
        <v>1</v>
      </c>
      <c r="K39" s="56">
        <v>0.75</v>
      </c>
      <c r="L39" s="56">
        <v>0</v>
      </c>
      <c r="O39" s="56">
        <f>IF(F39=J7,O7)+IF(F39=K7,O7)+IF(F39=L7,O7)+IF(F39=M7,O7)+IF(F39=P7,P7)</f>
        <v>1</v>
      </c>
      <c r="R39" s="56">
        <f t="shared" si="0"/>
        <v>4</v>
      </c>
    </row>
    <row r="40" spans="3:18" ht="120" x14ac:dyDescent="0.25">
      <c r="C40" s="79" t="s">
        <v>194</v>
      </c>
      <c r="D40" s="3">
        <v>4</v>
      </c>
      <c r="E40" s="50" t="s">
        <v>137</v>
      </c>
      <c r="F40" s="70" t="s">
        <v>80</v>
      </c>
      <c r="G40" s="96">
        <f>IF(F40=J7,J40*D40)+IF(F40=K7,K40*D40)+IF(F40=L7,L40*D40)</f>
        <v>2</v>
      </c>
      <c r="H40" s="16"/>
      <c r="I40" s="89"/>
      <c r="J40" s="56">
        <v>1</v>
      </c>
      <c r="K40" s="56">
        <v>0.5</v>
      </c>
      <c r="L40" s="56">
        <v>0</v>
      </c>
      <c r="O40" s="56">
        <f>IF(F40=J7,O7)+IF(F40=K7,O7)+IF(F40=L7,O7)+IF(F40=M7,O7)+IF(F40=P7,P7)</f>
        <v>1</v>
      </c>
      <c r="R40" s="56">
        <f t="shared" si="0"/>
        <v>4</v>
      </c>
    </row>
    <row r="41" spans="3:18" ht="90" x14ac:dyDescent="0.25">
      <c r="C41" s="79" t="s">
        <v>195</v>
      </c>
      <c r="D41" s="3">
        <v>4</v>
      </c>
      <c r="E41" s="50" t="s">
        <v>138</v>
      </c>
      <c r="F41" s="68" t="s">
        <v>81</v>
      </c>
      <c r="G41" s="96">
        <f>IF(F41=J7,J41*D41)+IF(F41=K7,K41*D41)+IF(F41=L7,L41*D41)</f>
        <v>0</v>
      </c>
      <c r="H41" s="16"/>
      <c r="I41" s="89"/>
      <c r="J41" s="56">
        <v>1</v>
      </c>
      <c r="K41" s="56">
        <v>0.5</v>
      </c>
      <c r="L41" s="56">
        <v>0</v>
      </c>
      <c r="O41" s="56">
        <f>IF(F41=J7,O7)+IF(F41=K7,O7)+IF(F41=L7,O7)+IF(F41=M7,O7)+IF(F41=P7,P7)</f>
        <v>1</v>
      </c>
      <c r="R41" s="56">
        <f t="shared" si="0"/>
        <v>4</v>
      </c>
    </row>
    <row r="42" spans="3:18" ht="90" x14ac:dyDescent="0.25">
      <c r="C42" s="79" t="s">
        <v>196</v>
      </c>
      <c r="D42" s="3">
        <v>1</v>
      </c>
      <c r="E42" s="50" t="s">
        <v>139</v>
      </c>
      <c r="F42" s="68" t="s">
        <v>79</v>
      </c>
      <c r="G42" s="96">
        <f>IF(F42=J7,J42*D42)+IF(F42=K7,K42*D42)</f>
        <v>1</v>
      </c>
      <c r="H42" s="16"/>
      <c r="I42" s="89"/>
      <c r="J42" s="56">
        <v>1</v>
      </c>
      <c r="K42" s="56">
        <v>0</v>
      </c>
      <c r="O42" s="56">
        <f>IF(F42=J7,O7)+IF(F42=K7,O7)+IF(F42=L7,O7)+IF(F42=M7,O7)+IF(F42=P7,P7)</f>
        <v>1</v>
      </c>
      <c r="R42" s="56">
        <f t="shared" si="0"/>
        <v>1</v>
      </c>
    </row>
    <row r="43" spans="3:18" ht="75" hidden="1" x14ac:dyDescent="0.25">
      <c r="C43" s="79" t="s">
        <v>197</v>
      </c>
      <c r="D43" s="3">
        <v>1</v>
      </c>
      <c r="E43" s="50" t="s">
        <v>140</v>
      </c>
      <c r="F43" s="70" t="s">
        <v>79</v>
      </c>
      <c r="G43" s="31">
        <v>1</v>
      </c>
      <c r="H43" s="16"/>
      <c r="I43" s="89"/>
      <c r="J43" s="56">
        <v>1</v>
      </c>
      <c r="K43" s="56">
        <v>0.25</v>
      </c>
      <c r="O43" s="56">
        <f>IF(F43=J7,O7)+IF(F43=K7,O7)+IF(F43=L7,O7)+IF(F43=M7,O7)+IF(F43=P7,P7)</f>
        <v>1</v>
      </c>
      <c r="R43" s="56">
        <f t="shared" si="0"/>
        <v>1</v>
      </c>
    </row>
    <row r="44" spans="3:18" ht="90.75" hidden="1" thickBot="1" x14ac:dyDescent="0.3">
      <c r="C44" s="79" t="s">
        <v>198</v>
      </c>
      <c r="D44" s="46">
        <v>4</v>
      </c>
      <c r="E44" s="50" t="s">
        <v>141</v>
      </c>
      <c r="F44" s="80" t="s">
        <v>79</v>
      </c>
      <c r="G44" s="31">
        <v>1</v>
      </c>
      <c r="H44" s="16"/>
      <c r="I44" s="89"/>
      <c r="J44" s="56">
        <v>1</v>
      </c>
      <c r="K44" s="56">
        <v>0.25</v>
      </c>
      <c r="O44" s="56">
        <f>IF(F44=J7,O7)+IF(F44=K7,O7)+IF(F44=L7,O7)+IF(F44=M7,O7)+IF(F44=P7,P7)</f>
        <v>1</v>
      </c>
      <c r="R44" s="56">
        <f t="shared" si="0"/>
        <v>4</v>
      </c>
    </row>
    <row r="45" spans="3:18" x14ac:dyDescent="0.25">
      <c r="H45" s="8"/>
    </row>
    <row r="46" spans="3:18" x14ac:dyDescent="0.25">
      <c r="C46" s="110" t="s">
        <v>70</v>
      </c>
      <c r="D46" s="111"/>
      <c r="E46" s="112"/>
      <c r="F46" s="75">
        <f>D8+D9+D10+D11+D12+D13+D14+D15+D16+D17+D18+D19+D20+D21+D22+D23+D24+D25+D26+D27+D28+D29+D30+D31+D32+D33+D34+D35+D36+D37+D38+D39+D40+D41+D42</f>
        <v>100</v>
      </c>
    </row>
    <row r="47" spans="3:18" x14ac:dyDescent="0.25">
      <c r="C47" s="113" t="s">
        <v>148</v>
      </c>
      <c r="D47" s="114"/>
      <c r="E47" s="115"/>
      <c r="F47" s="39">
        <f>R42+R41+R40+R39+R38+R37+R36+R35+R34+R33+R32+R31+R30+R29+R28+R27+R26+R24+R23+R25+R22+R21+R20+R19+R18+R17+R16+R15+R14+R13+R12+R11+R10+R9+R8</f>
        <v>97</v>
      </c>
    </row>
    <row r="48" spans="3:18" x14ac:dyDescent="0.25">
      <c r="C48" s="104" t="s">
        <v>52</v>
      </c>
      <c r="D48" s="103"/>
      <c r="E48" s="103"/>
      <c r="F48" s="39">
        <f>G33+G34+G35+G36+G37+G38+G39+G40+G41+G42+G32+G31+G30+G29+G28+G27+G26+G25+G24+G23+G22+G21+G20+G19+G18+G17+G16+G15+G14+G13+G12+G11+G10+G9+G8</f>
        <v>70</v>
      </c>
    </row>
    <row r="49" spans="3:6" ht="15.75" thickBot="1" x14ac:dyDescent="0.3">
      <c r="C49" s="104" t="s">
        <v>53</v>
      </c>
      <c r="D49" s="103"/>
      <c r="E49" s="103"/>
      <c r="F49" s="40">
        <f>F48/F47</f>
        <v>0.72164948453608246</v>
      </c>
    </row>
  </sheetData>
  <mergeCells count="8">
    <mergeCell ref="C46:E46"/>
    <mergeCell ref="C47:E47"/>
    <mergeCell ref="C48:E48"/>
    <mergeCell ref="C49:E49"/>
    <mergeCell ref="D2:H2"/>
    <mergeCell ref="D3:H3"/>
    <mergeCell ref="D4:H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6"/>
  <sheetViews>
    <sheetView workbookViewId="0">
      <selection activeCell="C36" sqref="C36"/>
    </sheetView>
  </sheetViews>
  <sheetFormatPr defaultRowHeight="15" x14ac:dyDescent="0.25"/>
  <cols>
    <col min="3" max="3" width="110.42578125" customWidth="1"/>
    <col min="4" max="4" width="27.85546875" customWidth="1"/>
  </cols>
  <sheetData>
    <row r="2" spans="3:8" ht="16.5" customHeight="1" x14ac:dyDescent="0.35">
      <c r="C2" s="105" t="s">
        <v>151</v>
      </c>
      <c r="D2" s="106"/>
      <c r="E2" s="106"/>
      <c r="F2" s="106"/>
      <c r="G2" s="106"/>
    </row>
    <row r="3" spans="3:8" ht="15" customHeight="1" x14ac:dyDescent="0.25">
      <c r="C3" s="107" t="s">
        <v>200</v>
      </c>
      <c r="D3" s="108"/>
      <c r="E3" s="108"/>
      <c r="F3" s="108"/>
      <c r="G3" s="109"/>
    </row>
    <row r="4" spans="3:8" ht="15" customHeight="1" x14ac:dyDescent="0.25">
      <c r="C4" s="107" t="s">
        <v>201</v>
      </c>
      <c r="D4" s="108"/>
      <c r="E4" s="108"/>
      <c r="F4" s="108"/>
      <c r="G4" s="109"/>
    </row>
    <row r="5" spans="3:8" ht="15" customHeight="1" x14ac:dyDescent="0.25">
      <c r="C5" s="107" t="s">
        <v>202</v>
      </c>
      <c r="D5" s="108"/>
      <c r="E5" s="108"/>
      <c r="F5" s="108"/>
      <c r="G5" s="109"/>
    </row>
    <row r="7" spans="3:8" ht="19.5" x14ac:dyDescent="0.25">
      <c r="C7" s="81" t="s">
        <v>144</v>
      </c>
      <c r="D7" s="82">
        <f>'1.1 Archive legislation'!F32+'1.2 Other legislation '!F17+'1.3 Services'!F17+'2. Website'!F21+'3. Reading room'!F46</f>
        <v>252</v>
      </c>
    </row>
    <row r="8" spans="3:8" ht="19.5" x14ac:dyDescent="0.25">
      <c r="C8" s="81" t="s">
        <v>145</v>
      </c>
      <c r="D8" s="82">
        <f>'1.1 Archive legislation'!F33+'1.2 Other legislation '!F18+'1.3 Services'!F18+'2. Website'!F22+'3. Reading room'!F47</f>
        <v>246</v>
      </c>
    </row>
    <row r="9" spans="3:8" ht="39.75" customHeight="1" x14ac:dyDescent="0.25">
      <c r="C9" s="81" t="s">
        <v>147</v>
      </c>
      <c r="D9" s="82">
        <f>'1.1 Archive legislation'!F34+'1.2 Other legislation '!F19+'1.3 Services'!F19+'2. Website'!F23+'3. Reading room'!F48</f>
        <v>176</v>
      </c>
    </row>
    <row r="10" spans="3:8" ht="37.5" customHeight="1" x14ac:dyDescent="0.25">
      <c r="C10" s="81" t="s">
        <v>146</v>
      </c>
      <c r="D10" s="83">
        <f>D9/D8</f>
        <v>0.71544715447154472</v>
      </c>
    </row>
    <row r="13" spans="3:8" x14ac:dyDescent="0.25">
      <c r="C13" s="116" t="s">
        <v>253</v>
      </c>
      <c r="D13" s="117"/>
      <c r="E13" s="117"/>
      <c r="F13" s="117"/>
      <c r="G13" s="117"/>
      <c r="H13" s="117"/>
    </row>
    <row r="14" spans="3:8" x14ac:dyDescent="0.25">
      <c r="C14" s="117"/>
      <c r="D14" s="117"/>
      <c r="E14" s="117"/>
      <c r="F14" s="117"/>
      <c r="G14" s="117"/>
      <c r="H14" s="117"/>
    </row>
    <row r="15" spans="3:8" x14ac:dyDescent="0.25">
      <c r="C15" s="117"/>
      <c r="D15" s="117"/>
      <c r="E15" s="117"/>
      <c r="F15" s="117"/>
      <c r="G15" s="117"/>
      <c r="H15" s="117"/>
    </row>
    <row r="16" spans="3:8" x14ac:dyDescent="0.25">
      <c r="C16" s="117"/>
      <c r="D16" s="117"/>
      <c r="E16" s="117"/>
      <c r="F16" s="117"/>
      <c r="G16" s="117"/>
      <c r="H16" s="117"/>
    </row>
    <row r="17" spans="3:8" x14ac:dyDescent="0.25">
      <c r="C17" s="117"/>
      <c r="D17" s="117"/>
      <c r="E17" s="117"/>
      <c r="F17" s="117"/>
      <c r="G17" s="117"/>
      <c r="H17" s="117"/>
    </row>
    <row r="18" spans="3:8" x14ac:dyDescent="0.25">
      <c r="C18" s="117"/>
      <c r="D18" s="117"/>
      <c r="E18" s="117"/>
      <c r="F18" s="117"/>
      <c r="G18" s="117"/>
      <c r="H18" s="117"/>
    </row>
    <row r="19" spans="3:8" x14ac:dyDescent="0.25">
      <c r="C19" s="117"/>
      <c r="D19" s="117"/>
      <c r="E19" s="117"/>
      <c r="F19" s="117"/>
      <c r="G19" s="117"/>
      <c r="H19" s="117"/>
    </row>
    <row r="20" spans="3:8" x14ac:dyDescent="0.25">
      <c r="C20" s="117"/>
      <c r="D20" s="117"/>
      <c r="E20" s="117"/>
      <c r="F20" s="117"/>
      <c r="G20" s="117"/>
      <c r="H20" s="117"/>
    </row>
    <row r="21" spans="3:8" x14ac:dyDescent="0.25">
      <c r="C21" s="117"/>
      <c r="D21" s="117"/>
      <c r="E21" s="117"/>
      <c r="F21" s="117"/>
      <c r="G21" s="117"/>
      <c r="H21" s="117"/>
    </row>
    <row r="22" spans="3:8" x14ac:dyDescent="0.25">
      <c r="C22" s="117"/>
      <c r="D22" s="117"/>
      <c r="E22" s="117"/>
      <c r="F22" s="117"/>
      <c r="G22" s="117"/>
      <c r="H22" s="117"/>
    </row>
    <row r="23" spans="3:8" x14ac:dyDescent="0.25">
      <c r="C23" s="117"/>
      <c r="D23" s="117"/>
      <c r="E23" s="117"/>
      <c r="F23" s="117"/>
      <c r="G23" s="117"/>
      <c r="H23" s="117"/>
    </row>
    <row r="24" spans="3:8" x14ac:dyDescent="0.25">
      <c r="C24" s="117"/>
      <c r="D24" s="117"/>
      <c r="E24" s="117"/>
      <c r="F24" s="117"/>
      <c r="G24" s="117"/>
      <c r="H24" s="117"/>
    </row>
    <row r="25" spans="3:8" x14ac:dyDescent="0.25">
      <c r="C25" s="117"/>
      <c r="D25" s="117"/>
      <c r="E25" s="117"/>
      <c r="F25" s="117"/>
      <c r="G25" s="117"/>
      <c r="H25" s="117"/>
    </row>
    <row r="26" spans="3:8" x14ac:dyDescent="0.25">
      <c r="C26" s="117"/>
      <c r="D26" s="117"/>
      <c r="E26" s="117"/>
      <c r="F26" s="117"/>
      <c r="G26" s="117"/>
      <c r="H26" s="117"/>
    </row>
    <row r="27" spans="3:8" x14ac:dyDescent="0.25">
      <c r="C27" s="117"/>
      <c r="D27" s="117"/>
      <c r="E27" s="117"/>
      <c r="F27" s="117"/>
      <c r="G27" s="117"/>
      <c r="H27" s="117"/>
    </row>
    <row r="28" spans="3:8" x14ac:dyDescent="0.25">
      <c r="C28" s="117"/>
      <c r="D28" s="117"/>
      <c r="E28" s="117"/>
      <c r="F28" s="117"/>
      <c r="G28" s="117"/>
      <c r="H28" s="117"/>
    </row>
    <row r="29" spans="3:8" x14ac:dyDescent="0.25">
      <c r="C29" s="117"/>
      <c r="D29" s="117"/>
      <c r="E29" s="117"/>
      <c r="F29" s="117"/>
      <c r="G29" s="117"/>
      <c r="H29" s="117"/>
    </row>
    <row r="30" spans="3:8" x14ac:dyDescent="0.25">
      <c r="C30" s="117"/>
      <c r="D30" s="117"/>
      <c r="E30" s="117"/>
      <c r="F30" s="117"/>
      <c r="G30" s="117"/>
      <c r="H30" s="117"/>
    </row>
    <row r="31" spans="3:8" x14ac:dyDescent="0.25">
      <c r="C31" s="117"/>
      <c r="D31" s="117"/>
      <c r="E31" s="117"/>
      <c r="F31" s="117"/>
      <c r="G31" s="117"/>
      <c r="H31" s="117"/>
    </row>
    <row r="32" spans="3:8" x14ac:dyDescent="0.25">
      <c r="C32" s="117"/>
      <c r="D32" s="117"/>
      <c r="E32" s="117"/>
      <c r="F32" s="117"/>
      <c r="G32" s="117"/>
      <c r="H32" s="117"/>
    </row>
    <row r="33" spans="3:8" x14ac:dyDescent="0.25">
      <c r="C33" s="117"/>
      <c r="D33" s="117"/>
      <c r="E33" s="117"/>
      <c r="F33" s="117"/>
      <c r="G33" s="117"/>
      <c r="H33" s="117"/>
    </row>
    <row r="34" spans="3:8" x14ac:dyDescent="0.25">
      <c r="C34" s="117"/>
      <c r="D34" s="117"/>
      <c r="E34" s="117"/>
      <c r="F34" s="117"/>
      <c r="G34" s="117"/>
      <c r="H34" s="117"/>
    </row>
    <row r="35" spans="3:8" x14ac:dyDescent="0.25">
      <c r="C35" s="117"/>
      <c r="D35" s="117"/>
      <c r="E35" s="117"/>
      <c r="F35" s="117"/>
      <c r="G35" s="117"/>
      <c r="H35" s="117"/>
    </row>
    <row r="36" spans="3:8" ht="45" x14ac:dyDescent="0.25">
      <c r="C36" s="1" t="s">
        <v>254</v>
      </c>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2020-03-26T13:40:47Z</dcterms:modified>
</cp:coreProperties>
</file>